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16fd2d4712d0f0/NUT Departement Heveskes/ALV verg/2025/"/>
    </mc:Choice>
  </mc:AlternateContent>
  <xr:revisionPtr revIDLastSave="421" documentId="13_ncr:1_{709264B2-4449-4264-9DC9-73CF286B7029}" xr6:coauthVersionLast="47" xr6:coauthVersionMax="47" xr10:uidLastSave="{EC0A2D85-65BA-4694-AE42-255B4D0C5409}"/>
  <bookViews>
    <workbookView xWindow="-120" yWindow="360" windowWidth="29040" windowHeight="15960" activeTab="2" xr2:uid="{4AA5FB04-E65F-4381-B9F3-59CC859CC017}"/>
  </bookViews>
  <sheets>
    <sheet name="Finacieel overzicht 2022-2023" sheetId="1" r:id="rId1"/>
    <sheet name="Financieel overzicht 2023 2024 " sheetId="3" r:id="rId2"/>
    <sheet name="Financieel overzicht 2024 2025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4" l="1"/>
  <c r="J30" i="4"/>
  <c r="E30" i="4"/>
  <c r="E35" i="4" s="1"/>
  <c r="J15" i="4"/>
  <c r="E15" i="4"/>
  <c r="E35" i="3"/>
  <c r="E33" i="3"/>
  <c r="J30" i="3"/>
  <c r="E30" i="3"/>
  <c r="J15" i="3"/>
  <c r="E15" i="3"/>
  <c r="J47" i="1"/>
  <c r="D30" i="1"/>
  <c r="J29" i="1" s="1"/>
  <c r="J40" i="1"/>
  <c r="D40" i="1"/>
  <c r="J14" i="1"/>
  <c r="D14" i="1"/>
  <c r="D21" i="1"/>
  <c r="J21" i="1"/>
  <c r="J51" i="1" l="1"/>
  <c r="K14" i="1"/>
  <c r="K40" i="1"/>
  <c r="J30" i="1"/>
  <c r="J44" i="1"/>
  <c r="D23" i="1"/>
  <c r="K29" i="1"/>
  <c r="J23" i="1"/>
  <c r="J48" i="1" l="1"/>
  <c r="J56" i="1"/>
  <c r="J49" i="1" l="1"/>
  <c r="J52" i="1" s="1"/>
  <c r="J54" i="1"/>
</calcChain>
</file>

<file path=xl/sharedStrings.xml><?xml version="1.0" encoding="utf-8"?>
<sst xmlns="http://schemas.openxmlformats.org/spreadsheetml/2006/main" count="150" uniqueCount="87">
  <si>
    <t>Ontvangensten</t>
  </si>
  <si>
    <t>Bijdrage leden Reis</t>
  </si>
  <si>
    <t>Bedrag</t>
  </si>
  <si>
    <t xml:space="preserve">Bijdrage leden Theater Molenberg </t>
  </si>
  <si>
    <t>Uitgaven</t>
  </si>
  <si>
    <t>Theater Molenberg 2023-2024</t>
  </si>
  <si>
    <t>Bestuurskosten</t>
  </si>
  <si>
    <t>Bankkosten RABO bank</t>
  </si>
  <si>
    <t>Spreker</t>
  </si>
  <si>
    <t xml:space="preserve">Cafe Lanting </t>
  </si>
  <si>
    <t>Landelijk NUT contributie</t>
  </si>
  <si>
    <t>Nieuwsjaarbijeenkomst Departement</t>
  </si>
  <si>
    <t>Uitje Departement</t>
  </si>
  <si>
    <t>Eindsaldo bank</t>
  </si>
  <si>
    <t>Eindsaldo Bank sparen</t>
  </si>
  <si>
    <t>Eindsaldo Kas</t>
  </si>
  <si>
    <t>Begin Saldo Bank</t>
  </si>
  <si>
    <t>Begin Saldo Bank sparen</t>
  </si>
  <si>
    <t>Begin Saldo Kas</t>
  </si>
  <si>
    <t>Totaal</t>
  </si>
  <si>
    <t>SNS bank</t>
  </si>
  <si>
    <t>Ontvangsten</t>
  </si>
  <si>
    <t>Begin Saldo</t>
  </si>
  <si>
    <t>Rente</t>
  </si>
  <si>
    <t>SNS Bank</t>
  </si>
  <si>
    <t>Bankkosten</t>
  </si>
  <si>
    <t>Eind Saldo</t>
  </si>
  <si>
    <t>RABO Bank</t>
  </si>
  <si>
    <t>SUB Totaal</t>
  </si>
  <si>
    <t>TOTAAL</t>
  </si>
  <si>
    <t>NUT van het Algemeen Departement Heveskes</t>
  </si>
  <si>
    <t>Overzicht Bezittingen</t>
  </si>
  <si>
    <t>RABO bank</t>
  </si>
  <si>
    <t>Begin Saldo Sparen</t>
  </si>
  <si>
    <t>Eind Saldo Sparen</t>
  </si>
  <si>
    <t>Eind Saldo Kas</t>
  </si>
  <si>
    <t>verrschil</t>
  </si>
  <si>
    <t>Ingeteerd</t>
  </si>
  <si>
    <t xml:space="preserve">Begin Saldo SNS </t>
  </si>
  <si>
    <t>Eind Saldo SNS</t>
  </si>
  <si>
    <t xml:space="preserve">Vruchtgebruik  is een vast bedrag </t>
  </si>
  <si>
    <t>Beschikbaar eind Saldo Departement</t>
  </si>
  <si>
    <t>Financieel jaarverslag 2022 - 2023</t>
  </si>
  <si>
    <t>Negatief Verschil</t>
  </si>
  <si>
    <t>Positief Eind Saldo RABO</t>
  </si>
  <si>
    <t>Totaal Nadelig Saldo</t>
  </si>
  <si>
    <t>vraag mbt begin saldo SNS is in of exclusief rente</t>
  </si>
  <si>
    <t>Bijdrage Kas</t>
  </si>
  <si>
    <t>Kruispost</t>
  </si>
  <si>
    <t>Kas</t>
  </si>
  <si>
    <t>RABO betaal rekening</t>
  </si>
  <si>
    <t>Ontvangen</t>
  </si>
  <si>
    <t xml:space="preserve">E.Kamping </t>
  </si>
  <si>
    <t>Zomer reis</t>
  </si>
  <si>
    <t>Contributie 43 leden</t>
  </si>
  <si>
    <t>RABO</t>
  </si>
  <si>
    <t>Aflossing E.Kamping</t>
  </si>
  <si>
    <t>Dorps herberg Lanting</t>
  </si>
  <si>
    <t>Overboeking spaarrekening</t>
  </si>
  <si>
    <t>Saldo</t>
  </si>
  <si>
    <t>Balans per 1 aug.2024</t>
  </si>
  <si>
    <t>Balans per 1 aug. 2023</t>
  </si>
  <si>
    <t>Betaalrekening RABO</t>
  </si>
  <si>
    <t>Begin saldo</t>
  </si>
  <si>
    <t>Overboeking naar RABO</t>
  </si>
  <si>
    <t>Kosten</t>
  </si>
  <si>
    <t>Eind saldo RABO bank</t>
  </si>
  <si>
    <t>Departement Vrucht gebruik</t>
  </si>
  <si>
    <t>Beschikbaar eind saldo</t>
  </si>
  <si>
    <t>Beschikbaar per 1 aug. 2024</t>
  </si>
  <si>
    <t>Overschrijving SNS bank</t>
  </si>
  <si>
    <t>Diversen, inclusief sprekers</t>
  </si>
  <si>
    <t>NUT Departement Heveskes Financieel overzicht 2023 / 2024</t>
  </si>
  <si>
    <t>Spaarrekening RABO</t>
  </si>
  <si>
    <t>Theater De Molenberg</t>
  </si>
  <si>
    <t>Rente berekend over 4 mnd</t>
  </si>
  <si>
    <t>NUT Departement Heveskes Financieel overzicht 2024 / 2025</t>
  </si>
  <si>
    <t>Beschikbaar per 1 aug. 2025</t>
  </si>
  <si>
    <t>Voorschot Kamping</t>
  </si>
  <si>
    <t>Ontvangen Rente</t>
  </si>
  <si>
    <t>Overboeking</t>
  </si>
  <si>
    <t>Betaalde contributie 41 leden</t>
  </si>
  <si>
    <t>Sprekers</t>
  </si>
  <si>
    <t>Balans per 1 aug. 2025</t>
  </si>
  <si>
    <t>RABO rekening kosten</t>
  </si>
  <si>
    <t>Algemen kosten Departement</t>
  </si>
  <si>
    <t>Theater Molenberg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</si>
</sst>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164" formatCode="&quot;€&quot;\ #,##0.00"/>
    <numFmt numFmtId="165" formatCode="&quot;€&quot;\ #,##0.00;[Red]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">
        <color auto="1"/>
      </right>
      <top/>
      <bottom style="mediumDashed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/>
    <xf numFmtId="0" fontId="2" fillId="0" borderId="5" xfId="0" applyFont="1" applyBorder="1"/>
    <xf numFmtId="164" fontId="0" fillId="0" borderId="0" xfId="0" applyNumberFormat="1"/>
    <xf numFmtId="164" fontId="1" fillId="0" borderId="0" xfId="0" applyNumberFormat="1" applyFont="1"/>
    <xf numFmtId="164" fontId="2" fillId="0" borderId="5" xfId="0" applyNumberFormat="1" applyFont="1" applyBorder="1"/>
    <xf numFmtId="0" fontId="3" fillId="0" borderId="0" xfId="0" applyFont="1"/>
    <xf numFmtId="0" fontId="2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164" fontId="0" fillId="0" borderId="13" xfId="0" applyNumberFormat="1" applyBorder="1"/>
    <xf numFmtId="0" fontId="1" fillId="0" borderId="12" xfId="0" applyFont="1" applyBorder="1"/>
    <xf numFmtId="164" fontId="1" fillId="0" borderId="13" xfId="0" applyNumberFormat="1" applyFont="1" applyBorder="1"/>
    <xf numFmtId="0" fontId="1" fillId="0" borderId="14" xfId="0" applyFont="1" applyBorder="1"/>
    <xf numFmtId="0" fontId="0" fillId="0" borderId="15" xfId="0" applyBorder="1"/>
    <xf numFmtId="4" fontId="1" fillId="0" borderId="15" xfId="0" applyNumberFormat="1" applyFont="1" applyBorder="1"/>
    <xf numFmtId="0" fontId="1" fillId="0" borderId="15" xfId="0" applyFont="1" applyBorder="1"/>
    <xf numFmtId="164" fontId="1" fillId="0" borderId="16" xfId="0" applyNumberFormat="1" applyFont="1" applyBorder="1"/>
    <xf numFmtId="164" fontId="0" fillId="0" borderId="18" xfId="0" applyNumberFormat="1" applyBorder="1"/>
    <xf numFmtId="164" fontId="0" fillId="0" borderId="11" xfId="0" applyNumberFormat="1" applyBorder="1"/>
    <xf numFmtId="0" fontId="0" fillId="0" borderId="16" xfId="0" applyBorder="1"/>
    <xf numFmtId="164" fontId="0" fillId="0" borderId="17" xfId="0" applyNumberFormat="1" applyBorder="1"/>
    <xf numFmtId="164" fontId="1" fillId="0" borderId="18" xfId="0" applyNumberFormat="1" applyFont="1" applyBorder="1"/>
    <xf numFmtId="14" fontId="0" fillId="0" borderId="4" xfId="0" applyNumberFormat="1" applyBorder="1" applyAlignment="1">
      <alignment horizontal="centerContinuous"/>
    </xf>
    <xf numFmtId="14" fontId="0" fillId="0" borderId="0" xfId="0" applyNumberFormat="1" applyAlignment="1">
      <alignment horizontal="centerContinuous"/>
    </xf>
    <xf numFmtId="0" fontId="0" fillId="0" borderId="11" xfId="0" applyBorder="1"/>
    <xf numFmtId="0" fontId="0" fillId="0" borderId="13" xfId="0" applyBorder="1"/>
    <xf numFmtId="164" fontId="1" fillId="0" borderId="10" xfId="0" applyNumberFormat="1" applyFont="1" applyBorder="1"/>
    <xf numFmtId="164" fontId="1" fillId="0" borderId="15" xfId="0" applyNumberFormat="1" applyFont="1" applyBorder="1"/>
    <xf numFmtId="0" fontId="3" fillId="0" borderId="12" xfId="0" applyFont="1" applyBorder="1"/>
    <xf numFmtId="164" fontId="3" fillId="0" borderId="13" xfId="0" applyNumberFormat="1" applyFont="1" applyBorder="1"/>
    <xf numFmtId="0" fontId="4" fillId="0" borderId="12" xfId="0" applyFont="1" applyBorder="1"/>
    <xf numFmtId="0" fontId="4" fillId="0" borderId="0" xfId="0" applyFont="1"/>
    <xf numFmtId="164" fontId="4" fillId="0" borderId="18" xfId="0" applyNumberFormat="1" applyFont="1" applyBorder="1"/>
    <xf numFmtId="0" fontId="1" fillId="0" borderId="19" xfId="0" applyFont="1" applyBorder="1"/>
    <xf numFmtId="0" fontId="1" fillId="0" borderId="20" xfId="0" applyFont="1" applyBorder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0" xfId="0" applyFill="1"/>
    <xf numFmtId="0" fontId="0" fillId="2" borderId="15" xfId="0" applyFill="1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3" xfId="0" applyBorder="1"/>
    <xf numFmtId="164" fontId="0" fillId="0" borderId="23" xfId="0" applyNumberFormat="1" applyBorder="1" applyAlignment="1">
      <alignment horizontal="left"/>
    </xf>
    <xf numFmtId="7" fontId="0" fillId="0" borderId="23" xfId="0" applyNumberFormat="1" applyBorder="1" applyAlignment="1">
      <alignment horizontal="left"/>
    </xf>
    <xf numFmtId="164" fontId="0" fillId="0" borderId="28" xfId="0" applyNumberFormat="1" applyBorder="1" applyAlignment="1">
      <alignment horizontal="left"/>
    </xf>
    <xf numFmtId="164" fontId="0" fillId="0" borderId="27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0" fontId="1" fillId="0" borderId="25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3" xfId="0" applyBorder="1" applyAlignment="1">
      <alignment horizontal="centerContinuous"/>
    </xf>
    <xf numFmtId="0" fontId="1" fillId="0" borderId="0" xfId="0" applyFont="1" applyAlignment="1">
      <alignment horizontal="centerContinuous"/>
    </xf>
    <xf numFmtId="164" fontId="0" fillId="0" borderId="23" xfId="0" applyNumberFormat="1" applyBorder="1"/>
    <xf numFmtId="164" fontId="0" fillId="0" borderId="0" xfId="0" applyNumberFormat="1" applyAlignment="1">
      <alignment horizontal="left"/>
    </xf>
    <xf numFmtId="0" fontId="1" fillId="0" borderId="24" xfId="0" applyFont="1" applyBorder="1"/>
    <xf numFmtId="0" fontId="1" fillId="0" borderId="25" xfId="0" applyFont="1" applyBorder="1"/>
    <xf numFmtId="0" fontId="1" fillId="0" borderId="23" xfId="0" applyFont="1" applyBorder="1"/>
    <xf numFmtId="164" fontId="1" fillId="0" borderId="30" xfId="0" applyNumberFormat="1" applyFont="1" applyBorder="1" applyAlignment="1">
      <alignment horizontal="left"/>
    </xf>
    <xf numFmtId="14" fontId="0" fillId="0" borderId="0" xfId="0" applyNumberFormat="1"/>
    <xf numFmtId="0" fontId="2" fillId="0" borderId="23" xfId="0" applyFont="1" applyBorder="1"/>
    <xf numFmtId="0" fontId="3" fillId="0" borderId="24" xfId="0" applyFont="1" applyBorder="1"/>
    <xf numFmtId="0" fontId="3" fillId="0" borderId="0" xfId="0" applyFont="1" applyAlignment="1">
      <alignment horizontal="centerContinuous"/>
    </xf>
    <xf numFmtId="165" fontId="0" fillId="0" borderId="28" xfId="0" applyNumberFormat="1" applyBorder="1" applyAlignment="1">
      <alignment horizontal="left"/>
    </xf>
    <xf numFmtId="164" fontId="0" fillId="0" borderId="29" xfId="0" applyNumberFormat="1" applyBorder="1" applyAlignment="1">
      <alignment horizontal="left"/>
    </xf>
    <xf numFmtId="164" fontId="0" fillId="0" borderId="30" xfId="0" applyNumberFormat="1" applyBorder="1" applyAlignment="1">
      <alignment horizontal="right"/>
    </xf>
    <xf numFmtId="164" fontId="1" fillId="0" borderId="30" xfId="0" applyNumberFormat="1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7698-D59D-4E72-B054-6F868440E285}">
  <sheetPr>
    <pageSetUpPr fitToPage="1"/>
  </sheetPr>
  <dimension ref="A1:K58"/>
  <sheetViews>
    <sheetView topLeftCell="A24" workbookViewId="0">
      <selection activeCell="C13" sqref="C13"/>
    </sheetView>
  </sheetViews>
  <sheetFormatPr defaultRowHeight="15" x14ac:dyDescent="0.25"/>
  <cols>
    <col min="1" max="1" width="10.85546875" customWidth="1"/>
    <col min="3" max="3" width="16.7109375" bestFit="1" customWidth="1"/>
    <col min="4" max="4" width="10.5703125" bestFit="1" customWidth="1"/>
    <col min="5" max="5" width="1.140625" customWidth="1"/>
    <col min="6" max="6" width="11.42578125" customWidth="1"/>
    <col min="10" max="10" width="11" customWidth="1"/>
    <col min="11" max="11" width="10.5703125" bestFit="1" customWidth="1"/>
  </cols>
  <sheetData>
    <row r="1" spans="1:11" ht="15.75" thickTop="1" x14ac:dyDescent="0.25">
      <c r="A1" s="1" t="s">
        <v>30</v>
      </c>
      <c r="B1" s="2"/>
      <c r="C1" s="2"/>
      <c r="D1" s="2"/>
      <c r="E1" s="2"/>
      <c r="F1" s="2"/>
      <c r="G1" s="2"/>
      <c r="H1" s="2"/>
      <c r="I1" s="3"/>
      <c r="J1" s="3"/>
      <c r="K1" s="4"/>
    </row>
    <row r="2" spans="1:11" x14ac:dyDescent="0.25">
      <c r="A2" s="5"/>
      <c r="K2" s="6"/>
    </row>
    <row r="3" spans="1:11" x14ac:dyDescent="0.25">
      <c r="A3" s="7" t="s">
        <v>42</v>
      </c>
      <c r="B3" s="8"/>
      <c r="C3" s="8"/>
      <c r="K3" s="6"/>
    </row>
    <row r="4" spans="1:11" ht="15.75" thickBot="1" x14ac:dyDescent="0.3">
      <c r="A4" s="5"/>
      <c r="K4" s="6"/>
    </row>
    <row r="5" spans="1:11" x14ac:dyDescent="0.25">
      <c r="A5" s="47" t="s">
        <v>0</v>
      </c>
      <c r="B5" s="19"/>
      <c r="C5" s="20"/>
      <c r="D5" s="19" t="s">
        <v>2</v>
      </c>
      <c r="E5" s="51"/>
      <c r="F5" s="19" t="s">
        <v>4</v>
      </c>
      <c r="G5" s="20"/>
      <c r="H5" s="20"/>
      <c r="I5" s="20"/>
      <c r="J5" s="21" t="s">
        <v>2</v>
      </c>
      <c r="K5" s="9" t="s">
        <v>36</v>
      </c>
    </row>
    <row r="6" spans="1:11" x14ac:dyDescent="0.25">
      <c r="A6" s="5" t="s">
        <v>3</v>
      </c>
      <c r="D6" s="10">
        <v>52</v>
      </c>
      <c r="E6" s="52"/>
      <c r="F6" t="s">
        <v>5</v>
      </c>
      <c r="J6" s="23">
        <v>15</v>
      </c>
      <c r="K6" s="6"/>
    </row>
    <row r="7" spans="1:11" x14ac:dyDescent="0.25">
      <c r="A7" s="5" t="s">
        <v>1</v>
      </c>
      <c r="D7" s="10">
        <v>500</v>
      </c>
      <c r="E7" s="52"/>
      <c r="F7" t="s">
        <v>6</v>
      </c>
      <c r="J7" s="23">
        <v>142.19999999999999</v>
      </c>
      <c r="K7" s="6"/>
    </row>
    <row r="8" spans="1:11" x14ac:dyDescent="0.25">
      <c r="A8" s="5" t="s">
        <v>48</v>
      </c>
      <c r="D8" s="10">
        <v>1500</v>
      </c>
      <c r="E8" s="52"/>
      <c r="F8" t="s">
        <v>7</v>
      </c>
      <c r="J8" s="23">
        <v>189.55</v>
      </c>
      <c r="K8" s="6"/>
    </row>
    <row r="9" spans="1:11" x14ac:dyDescent="0.25">
      <c r="A9" s="5" t="s">
        <v>47</v>
      </c>
      <c r="D9" s="10">
        <v>50</v>
      </c>
      <c r="E9" s="52"/>
      <c r="F9" t="s">
        <v>8</v>
      </c>
      <c r="J9" s="23">
        <v>212.5</v>
      </c>
      <c r="K9" s="6"/>
    </row>
    <row r="10" spans="1:11" x14ac:dyDescent="0.25">
      <c r="A10" s="5"/>
      <c r="D10" s="10"/>
      <c r="E10" s="52"/>
      <c r="F10" t="s">
        <v>9</v>
      </c>
      <c r="J10" s="23">
        <v>0</v>
      </c>
      <c r="K10" s="6"/>
    </row>
    <row r="11" spans="1:11" x14ac:dyDescent="0.25">
      <c r="A11" s="5"/>
      <c r="D11" s="10"/>
      <c r="E11" s="52"/>
      <c r="F11" t="s">
        <v>10</v>
      </c>
      <c r="J11" s="23">
        <v>25</v>
      </c>
      <c r="K11" s="6"/>
    </row>
    <row r="12" spans="1:11" x14ac:dyDescent="0.25">
      <c r="A12" s="5"/>
      <c r="D12" s="10"/>
      <c r="E12" s="52"/>
      <c r="F12" t="s">
        <v>11</v>
      </c>
      <c r="J12" s="23">
        <v>340.5</v>
      </c>
      <c r="K12" s="6"/>
    </row>
    <row r="13" spans="1:11" ht="15.75" thickBot="1" x14ac:dyDescent="0.3">
      <c r="A13" s="5"/>
      <c r="D13" s="34"/>
      <c r="E13" s="52"/>
      <c r="F13" t="s">
        <v>12</v>
      </c>
      <c r="J13" s="31">
        <v>771.6</v>
      </c>
      <c r="K13" s="6"/>
    </row>
    <row r="14" spans="1:11" x14ac:dyDescent="0.25">
      <c r="A14" s="7" t="s">
        <v>28</v>
      </c>
      <c r="D14" s="11">
        <f>SUM(D6:D13)</f>
        <v>2102</v>
      </c>
      <c r="E14" s="52"/>
      <c r="F14" s="8" t="s">
        <v>28</v>
      </c>
      <c r="J14" s="25">
        <f>SUM(J6:J13)</f>
        <v>1696.35</v>
      </c>
      <c r="K14" s="12">
        <f>SUM(D14-J14)</f>
        <v>405.65000000000009</v>
      </c>
    </row>
    <row r="15" spans="1:11" ht="15.75" thickBot="1" x14ac:dyDescent="0.3">
      <c r="A15" s="48"/>
      <c r="B15" s="27"/>
      <c r="C15" s="27"/>
      <c r="D15" s="28"/>
      <c r="E15" s="53"/>
      <c r="F15" s="29"/>
      <c r="G15" s="27"/>
      <c r="H15" s="27"/>
      <c r="I15" s="27"/>
      <c r="J15" s="30"/>
      <c r="K15" s="12"/>
    </row>
    <row r="16" spans="1:11" x14ac:dyDescent="0.25">
      <c r="A16" s="5"/>
      <c r="K16" s="6"/>
    </row>
    <row r="17" spans="1:11" x14ac:dyDescent="0.25">
      <c r="A17" s="7" t="s">
        <v>27</v>
      </c>
      <c r="F17" s="8" t="s">
        <v>27</v>
      </c>
      <c r="K17" s="6"/>
    </row>
    <row r="18" spans="1:11" x14ac:dyDescent="0.25">
      <c r="A18" s="5" t="s">
        <v>16</v>
      </c>
      <c r="D18" s="10"/>
      <c r="F18" t="s">
        <v>13</v>
      </c>
      <c r="J18" s="10"/>
      <c r="K18" s="6"/>
    </row>
    <row r="19" spans="1:11" x14ac:dyDescent="0.25">
      <c r="A19" s="5" t="s">
        <v>17</v>
      </c>
      <c r="D19" s="10"/>
      <c r="F19" t="s">
        <v>14</v>
      </c>
      <c r="J19" s="10"/>
      <c r="K19" s="6"/>
    </row>
    <row r="20" spans="1:11" x14ac:dyDescent="0.25">
      <c r="A20" s="5" t="s">
        <v>18</v>
      </c>
      <c r="D20" s="10"/>
      <c r="F20" t="s">
        <v>15</v>
      </c>
      <c r="J20" s="10"/>
      <c r="K20" s="6"/>
    </row>
    <row r="21" spans="1:11" x14ac:dyDescent="0.25">
      <c r="A21" s="5" t="s">
        <v>28</v>
      </c>
      <c r="D21" s="11">
        <f>SUM(D18:D20)</f>
        <v>0</v>
      </c>
      <c r="F21" s="8" t="s">
        <v>28</v>
      </c>
      <c r="J21" s="11">
        <f>SUM(J18:J20)</f>
        <v>0</v>
      </c>
      <c r="K21" s="6"/>
    </row>
    <row r="22" spans="1:11" x14ac:dyDescent="0.25">
      <c r="A22" s="5"/>
      <c r="D22" s="10"/>
      <c r="J22" s="10"/>
      <c r="K22" s="6"/>
    </row>
    <row r="23" spans="1:11" x14ac:dyDescent="0.25">
      <c r="A23" s="5"/>
      <c r="C23" s="8" t="s">
        <v>29</v>
      </c>
      <c r="D23" s="11">
        <f>SUM(D14+D21)</f>
        <v>2102</v>
      </c>
      <c r="H23" s="8" t="s">
        <v>29</v>
      </c>
      <c r="J23" s="11">
        <f>SUM(J14+J21)</f>
        <v>1696.35</v>
      </c>
      <c r="K23" s="6"/>
    </row>
    <row r="24" spans="1:11" ht="15.75" thickBot="1" x14ac:dyDescent="0.3">
      <c r="A24" s="5"/>
      <c r="K24" s="6"/>
    </row>
    <row r="25" spans="1:11" x14ac:dyDescent="0.25">
      <c r="A25" s="47" t="s">
        <v>20</v>
      </c>
      <c r="B25" s="20"/>
      <c r="C25" s="20"/>
      <c r="D25" s="20"/>
      <c r="E25" s="51"/>
      <c r="F25" s="19" t="s">
        <v>24</v>
      </c>
      <c r="G25" s="20"/>
      <c r="H25" s="20"/>
      <c r="I25" s="20"/>
      <c r="J25" s="32"/>
      <c r="K25" s="6"/>
    </row>
    <row r="26" spans="1:11" x14ac:dyDescent="0.25">
      <c r="A26" s="5" t="s">
        <v>21</v>
      </c>
      <c r="C26" s="10"/>
      <c r="D26" s="10"/>
      <c r="E26" s="52"/>
      <c r="F26" t="s">
        <v>4</v>
      </c>
      <c r="J26" s="23"/>
      <c r="K26" s="6"/>
    </row>
    <row r="27" spans="1:11" x14ac:dyDescent="0.25">
      <c r="A27" s="5" t="s">
        <v>22</v>
      </c>
      <c r="C27" s="10"/>
      <c r="D27" s="10">
        <v>56152.42</v>
      </c>
      <c r="E27" s="52"/>
      <c r="F27" t="s">
        <v>48</v>
      </c>
      <c r="J27" s="23">
        <v>1500</v>
      </c>
      <c r="K27" s="6"/>
    </row>
    <row r="28" spans="1:11" x14ac:dyDescent="0.25">
      <c r="A28" s="5" t="s">
        <v>23</v>
      </c>
      <c r="C28" s="10"/>
      <c r="D28" s="10">
        <v>100.59</v>
      </c>
      <c r="E28" s="52"/>
      <c r="F28" t="s">
        <v>25</v>
      </c>
      <c r="J28" s="23">
        <v>36.299999999999997</v>
      </c>
      <c r="K28" s="6"/>
    </row>
    <row r="29" spans="1:11" ht="15.75" thickBot="1" x14ac:dyDescent="0.3">
      <c r="A29" s="5"/>
      <c r="D29" s="34"/>
      <c r="E29" s="52"/>
      <c r="F29" t="s">
        <v>26</v>
      </c>
      <c r="J29" s="35">
        <f>SUM(D30-(J27+J28))</f>
        <v>54716.709999999992</v>
      </c>
      <c r="K29" s="12">
        <f>SUM(D30-(J27+J28))</f>
        <v>54716.709999999992</v>
      </c>
    </row>
    <row r="30" spans="1:11" x14ac:dyDescent="0.25">
      <c r="A30" s="7" t="s">
        <v>19</v>
      </c>
      <c r="C30" s="10"/>
      <c r="D30" s="11">
        <f>SUM(D26:D28)</f>
        <v>56253.009999999995</v>
      </c>
      <c r="E30" s="52"/>
      <c r="F30" s="8" t="s">
        <v>19</v>
      </c>
      <c r="J30" s="25">
        <f>SUM(J26:J29)</f>
        <v>56253.009999999995</v>
      </c>
      <c r="K30" s="6"/>
    </row>
    <row r="31" spans="1:11" ht="15.75" thickBot="1" x14ac:dyDescent="0.3">
      <c r="A31" s="49"/>
      <c r="B31" s="27"/>
      <c r="C31" s="27"/>
      <c r="D31" s="27"/>
      <c r="E31" s="53"/>
      <c r="F31" s="27"/>
      <c r="G31" s="27"/>
      <c r="H31" s="27"/>
      <c r="I31" s="27"/>
      <c r="J31" s="33"/>
      <c r="K31" s="6"/>
    </row>
    <row r="32" spans="1:11" ht="15.75" thickBot="1" x14ac:dyDescent="0.3">
      <c r="A32" s="5"/>
      <c r="K32" s="6"/>
    </row>
    <row r="33" spans="1:11" x14ac:dyDescent="0.25">
      <c r="A33" s="50" t="s">
        <v>31</v>
      </c>
      <c r="B33" s="20"/>
      <c r="C33" s="20"/>
      <c r="D33" s="20"/>
      <c r="E33" s="51"/>
      <c r="F33" s="20"/>
      <c r="G33" s="20"/>
      <c r="H33" s="20"/>
      <c r="I33" s="20"/>
      <c r="J33" s="38"/>
      <c r="K33" s="6"/>
    </row>
    <row r="34" spans="1:11" x14ac:dyDescent="0.25">
      <c r="A34" s="36">
        <v>44713</v>
      </c>
      <c r="E34" s="52"/>
      <c r="F34" s="37">
        <v>45138</v>
      </c>
      <c r="J34" s="39"/>
      <c r="K34" s="6"/>
    </row>
    <row r="35" spans="1:11" x14ac:dyDescent="0.25">
      <c r="A35" s="5"/>
      <c r="E35" s="52"/>
      <c r="J35" s="39"/>
      <c r="K35" s="6"/>
    </row>
    <row r="36" spans="1:11" x14ac:dyDescent="0.25">
      <c r="A36" s="7" t="s">
        <v>32</v>
      </c>
      <c r="E36" s="52"/>
      <c r="F36" s="8" t="s">
        <v>27</v>
      </c>
      <c r="J36" s="39"/>
      <c r="K36" s="6"/>
    </row>
    <row r="37" spans="1:11" x14ac:dyDescent="0.25">
      <c r="A37" s="5" t="s">
        <v>22</v>
      </c>
      <c r="D37" s="10">
        <v>95.25</v>
      </c>
      <c r="E37" s="52"/>
      <c r="F37" t="s">
        <v>26</v>
      </c>
      <c r="J37" s="23">
        <v>450.9</v>
      </c>
      <c r="K37" s="6"/>
    </row>
    <row r="38" spans="1:11" x14ac:dyDescent="0.25">
      <c r="A38" s="5" t="s">
        <v>33</v>
      </c>
      <c r="D38" s="10">
        <v>5.63</v>
      </c>
      <c r="E38" s="52"/>
      <c r="F38" t="s">
        <v>34</v>
      </c>
      <c r="J38" s="23">
        <v>5.63</v>
      </c>
      <c r="K38" s="6"/>
    </row>
    <row r="39" spans="1:11" ht="15.75" thickBot="1" x14ac:dyDescent="0.3">
      <c r="A39" s="5" t="s">
        <v>18</v>
      </c>
      <c r="D39" s="34">
        <v>15.56</v>
      </c>
      <c r="E39" s="52"/>
      <c r="F39" t="s">
        <v>35</v>
      </c>
      <c r="J39" s="31">
        <v>65.56</v>
      </c>
      <c r="K39" s="6"/>
    </row>
    <row r="40" spans="1:11" x14ac:dyDescent="0.25">
      <c r="A40" s="7" t="s">
        <v>19</v>
      </c>
      <c r="D40" s="11">
        <f>SUM(D37:D39)</f>
        <v>116.44</v>
      </c>
      <c r="E40" s="52"/>
      <c r="F40" s="8" t="s">
        <v>19</v>
      </c>
      <c r="J40" s="25">
        <f>SUM(J37:J39)</f>
        <v>522.08999999999992</v>
      </c>
      <c r="K40" s="12">
        <f>SUM(J40-D40)</f>
        <v>405.64999999999992</v>
      </c>
    </row>
    <row r="41" spans="1:11" ht="15.75" thickBot="1" x14ac:dyDescent="0.3">
      <c r="A41" s="49"/>
      <c r="B41" s="27"/>
      <c r="C41" s="27"/>
      <c r="D41" s="27"/>
      <c r="E41" s="53"/>
      <c r="F41" s="27"/>
      <c r="G41" s="27"/>
      <c r="H41" s="27"/>
      <c r="I41" s="27"/>
      <c r="J41" s="33"/>
      <c r="K41" s="6"/>
    </row>
    <row r="42" spans="1:11" ht="15.75" thickBot="1" x14ac:dyDescent="0.3">
      <c r="A42" s="5"/>
      <c r="K42" s="6"/>
    </row>
    <row r="43" spans="1:11" x14ac:dyDescent="0.25">
      <c r="A43" s="47" t="s">
        <v>20</v>
      </c>
      <c r="B43" s="20"/>
      <c r="C43" s="20"/>
      <c r="D43" s="40"/>
      <c r="E43" s="51"/>
      <c r="F43" s="19" t="s">
        <v>20</v>
      </c>
      <c r="G43" s="20"/>
      <c r="H43" s="20"/>
      <c r="I43" s="20"/>
      <c r="J43" s="38"/>
      <c r="K43" s="6"/>
    </row>
    <row r="44" spans="1:11" ht="15.75" thickBot="1" x14ac:dyDescent="0.3">
      <c r="A44" s="49" t="s">
        <v>22</v>
      </c>
      <c r="B44" s="27"/>
      <c r="C44" s="27"/>
      <c r="D44" s="41">
        <v>56152.42</v>
      </c>
      <c r="E44" s="53"/>
      <c r="F44" s="29" t="s">
        <v>26</v>
      </c>
      <c r="G44" s="27"/>
      <c r="H44" s="27"/>
      <c r="I44" s="27"/>
      <c r="J44" s="30">
        <f>SUM(J29)</f>
        <v>54716.709999999992</v>
      </c>
      <c r="K44" s="6"/>
    </row>
    <row r="45" spans="1:11" ht="15.75" thickBot="1" x14ac:dyDescent="0.3">
      <c r="A45" s="7"/>
      <c r="K45" s="6"/>
    </row>
    <row r="46" spans="1:11" x14ac:dyDescent="0.25">
      <c r="A46" s="5"/>
      <c r="F46" s="18" t="s">
        <v>37</v>
      </c>
      <c r="G46" s="20"/>
      <c r="H46" s="20"/>
      <c r="I46" s="20"/>
      <c r="J46" s="38"/>
      <c r="K46" s="6"/>
    </row>
    <row r="47" spans="1:11" x14ac:dyDescent="0.25">
      <c r="A47" s="5" t="s">
        <v>46</v>
      </c>
      <c r="F47" s="22" t="s">
        <v>38</v>
      </c>
      <c r="J47" s="23">
        <f>SUM(D44)</f>
        <v>56152.42</v>
      </c>
      <c r="K47" s="6"/>
    </row>
    <row r="48" spans="1:11" ht="15.75" thickBot="1" x14ac:dyDescent="0.3">
      <c r="A48" s="5"/>
      <c r="F48" s="22" t="s">
        <v>39</v>
      </c>
      <c r="J48" s="31">
        <f>SUM(J44)</f>
        <v>54716.709999999992</v>
      </c>
      <c r="K48" s="6"/>
    </row>
    <row r="49" spans="1:11" x14ac:dyDescent="0.25">
      <c r="A49" s="5"/>
      <c r="F49" s="24" t="s">
        <v>43</v>
      </c>
      <c r="J49" s="25">
        <f>SUM(J47-J48)</f>
        <v>1435.7100000000064</v>
      </c>
      <c r="K49" s="6"/>
    </row>
    <row r="50" spans="1:11" x14ac:dyDescent="0.25">
      <c r="A50" s="5"/>
      <c r="F50" s="22"/>
      <c r="J50" s="23"/>
      <c r="K50" s="6"/>
    </row>
    <row r="51" spans="1:11" ht="15.75" thickBot="1" x14ac:dyDescent="0.3">
      <c r="A51" s="5"/>
      <c r="F51" s="22" t="s">
        <v>44</v>
      </c>
      <c r="J51" s="35">
        <f>SUM(J40-D40)</f>
        <v>405.64999999999992</v>
      </c>
      <c r="K51" s="6"/>
    </row>
    <row r="52" spans="1:11" x14ac:dyDescent="0.25">
      <c r="A52" s="5"/>
      <c r="F52" s="42" t="s">
        <v>45</v>
      </c>
      <c r="G52" s="13"/>
      <c r="H52" s="14"/>
      <c r="I52" s="14"/>
      <c r="J52" s="43">
        <f>SUM(J49-J51)</f>
        <v>1030.0600000000065</v>
      </c>
      <c r="K52" s="6"/>
    </row>
    <row r="53" spans="1:11" x14ac:dyDescent="0.25">
      <c r="A53" s="5"/>
      <c r="F53" s="42"/>
      <c r="G53" s="13"/>
      <c r="H53" s="14"/>
      <c r="I53" s="14"/>
      <c r="J53" s="43"/>
      <c r="K53" s="6"/>
    </row>
    <row r="54" spans="1:11" x14ac:dyDescent="0.25">
      <c r="A54" s="5"/>
      <c r="F54" s="22" t="s">
        <v>39</v>
      </c>
      <c r="J54" s="23">
        <f>SUM(J48)</f>
        <v>54716.709999999992</v>
      </c>
      <c r="K54" s="6"/>
    </row>
    <row r="55" spans="1:11" ht="15.75" thickBot="1" x14ac:dyDescent="0.3">
      <c r="A55" s="5"/>
      <c r="F55" s="44" t="s">
        <v>40</v>
      </c>
      <c r="G55" s="45"/>
      <c r="H55" s="45"/>
      <c r="J55" s="46">
        <v>49008.27</v>
      </c>
      <c r="K55" s="6"/>
    </row>
    <row r="56" spans="1:11" ht="15.75" thickBot="1" x14ac:dyDescent="0.3">
      <c r="A56" s="5"/>
      <c r="F56" s="26" t="s">
        <v>41</v>
      </c>
      <c r="G56" s="29"/>
      <c r="H56" s="29"/>
      <c r="I56" s="29"/>
      <c r="J56" s="30">
        <f>SUM(J44-J55)</f>
        <v>5708.4399999999951</v>
      </c>
      <c r="K56" s="6"/>
    </row>
    <row r="57" spans="1:11" ht="15.75" thickBot="1" x14ac:dyDescent="0.3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7"/>
    </row>
    <row r="58" spans="1:11" ht="15.75" thickTop="1" x14ac:dyDescent="0.25"/>
  </sheetData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159D-F5CF-4963-B7BD-357167BA786A}">
  <dimension ref="A1:K40"/>
  <sheetViews>
    <sheetView workbookViewId="0">
      <selection activeCell="J4" sqref="J4"/>
    </sheetView>
  </sheetViews>
  <sheetFormatPr defaultRowHeight="15" x14ac:dyDescent="0.25"/>
  <cols>
    <col min="1" max="1" width="4" customWidth="1"/>
    <col min="5" max="5" width="10.28515625" customWidth="1"/>
    <col min="6" max="6" width="3.28515625" customWidth="1"/>
    <col min="10" max="10" width="10.28515625" customWidth="1"/>
    <col min="11" max="11" width="3" customWidth="1"/>
  </cols>
  <sheetData>
    <row r="1" spans="1:11" ht="15.75" thickTop="1" x14ac:dyDescent="0.25">
      <c r="A1" s="1" t="s">
        <v>72</v>
      </c>
      <c r="B1" s="2"/>
      <c r="C1" s="2"/>
      <c r="D1" s="2"/>
      <c r="E1" s="2"/>
      <c r="F1" s="2"/>
      <c r="G1" s="2"/>
      <c r="H1" s="2"/>
      <c r="I1" s="2"/>
      <c r="J1" s="3"/>
      <c r="K1" s="72"/>
    </row>
    <row r="2" spans="1:11" x14ac:dyDescent="0.25">
      <c r="A2" s="5"/>
      <c r="J2" s="80">
        <v>45580</v>
      </c>
      <c r="K2" s="6"/>
    </row>
    <row r="3" spans="1:11" x14ac:dyDescent="0.25">
      <c r="A3" s="5"/>
      <c r="K3" s="6"/>
    </row>
    <row r="4" spans="1:11" x14ac:dyDescent="0.25">
      <c r="A4" s="5"/>
      <c r="B4" s="73" t="s">
        <v>50</v>
      </c>
      <c r="C4" s="73"/>
      <c r="D4" s="73"/>
      <c r="E4" s="73"/>
      <c r="F4" s="73"/>
      <c r="G4" s="73"/>
      <c r="H4" s="73"/>
      <c r="I4" s="73"/>
      <c r="J4" s="83"/>
      <c r="K4" s="6"/>
    </row>
    <row r="5" spans="1:11" x14ac:dyDescent="0.25">
      <c r="A5" s="5"/>
      <c r="B5" s="67" t="s">
        <v>51</v>
      </c>
      <c r="C5" s="66"/>
      <c r="D5" s="66"/>
      <c r="E5" s="68"/>
      <c r="G5" s="69"/>
      <c r="H5" s="70" t="s">
        <v>4</v>
      </c>
      <c r="I5" s="70"/>
      <c r="J5" s="71"/>
      <c r="K5" s="6"/>
    </row>
    <row r="6" spans="1:11" x14ac:dyDescent="0.25">
      <c r="A6" s="5"/>
      <c r="K6" s="6"/>
    </row>
    <row r="7" spans="1:11" x14ac:dyDescent="0.25">
      <c r="A7" s="5"/>
      <c r="B7" s="59" t="s">
        <v>22</v>
      </c>
      <c r="C7" s="56"/>
      <c r="D7" s="58"/>
      <c r="E7" s="60">
        <v>450.9</v>
      </c>
      <c r="G7" s="56" t="s">
        <v>55</v>
      </c>
      <c r="H7" s="57"/>
      <c r="I7" s="58"/>
      <c r="J7" s="61">
        <v>180.35</v>
      </c>
      <c r="K7" s="6"/>
    </row>
    <row r="8" spans="1:11" x14ac:dyDescent="0.25">
      <c r="A8" s="5"/>
      <c r="B8" s="59" t="s">
        <v>74</v>
      </c>
      <c r="C8" s="56"/>
      <c r="D8" s="58"/>
      <c r="E8" s="60">
        <v>635</v>
      </c>
      <c r="G8" s="56" t="s">
        <v>56</v>
      </c>
      <c r="H8" s="57"/>
      <c r="I8" s="58"/>
      <c r="J8" s="60">
        <v>1400</v>
      </c>
      <c r="K8" s="6"/>
    </row>
    <row r="9" spans="1:11" x14ac:dyDescent="0.25">
      <c r="A9" s="5"/>
      <c r="B9" s="59" t="s">
        <v>70</v>
      </c>
      <c r="C9" s="56"/>
      <c r="D9" s="58"/>
      <c r="E9" s="60">
        <v>2000</v>
      </c>
      <c r="G9" s="59" t="s">
        <v>57</v>
      </c>
      <c r="H9" s="56"/>
      <c r="I9" s="58"/>
      <c r="J9" s="60">
        <v>1193</v>
      </c>
      <c r="K9" s="6"/>
    </row>
    <row r="10" spans="1:11" x14ac:dyDescent="0.25">
      <c r="A10" s="5"/>
      <c r="B10" s="59" t="s">
        <v>70</v>
      </c>
      <c r="C10" s="56"/>
      <c r="D10" s="58"/>
      <c r="E10" s="60">
        <v>53000</v>
      </c>
      <c r="G10" s="59" t="s">
        <v>71</v>
      </c>
      <c r="H10" s="59"/>
      <c r="I10" s="59"/>
      <c r="J10" s="60">
        <v>441.25</v>
      </c>
      <c r="K10" s="6"/>
    </row>
    <row r="11" spans="1:11" x14ac:dyDescent="0.25">
      <c r="A11" s="5"/>
      <c r="B11" s="59" t="s">
        <v>52</v>
      </c>
      <c r="C11" s="56"/>
      <c r="D11" s="58"/>
      <c r="E11" s="60">
        <v>300</v>
      </c>
      <c r="G11" s="56" t="s">
        <v>53</v>
      </c>
      <c r="H11" s="57"/>
      <c r="I11" s="58"/>
      <c r="J11" s="60">
        <v>546</v>
      </c>
      <c r="K11" s="6"/>
    </row>
    <row r="12" spans="1:11" x14ac:dyDescent="0.25">
      <c r="A12" s="5"/>
      <c r="B12" s="56" t="s">
        <v>53</v>
      </c>
      <c r="C12" s="57"/>
      <c r="D12" s="58"/>
      <c r="E12" s="60">
        <v>330</v>
      </c>
      <c r="G12" s="59" t="s">
        <v>58</v>
      </c>
      <c r="H12" s="59"/>
      <c r="I12" s="59"/>
      <c r="J12" s="60">
        <v>53500</v>
      </c>
      <c r="K12" s="6"/>
    </row>
    <row r="13" spans="1:11" x14ac:dyDescent="0.25">
      <c r="A13" s="5"/>
      <c r="B13" s="59" t="s">
        <v>75</v>
      </c>
      <c r="C13" s="56"/>
      <c r="D13" s="58"/>
      <c r="E13" s="60">
        <v>416</v>
      </c>
      <c r="G13" s="56" t="s">
        <v>59</v>
      </c>
      <c r="H13" s="57"/>
      <c r="I13" s="58"/>
      <c r="J13" s="60">
        <v>516.29999999999995</v>
      </c>
      <c r="K13" s="6"/>
    </row>
    <row r="14" spans="1:11" ht="15.75" thickBot="1" x14ac:dyDescent="0.3">
      <c r="A14" s="5"/>
      <c r="B14" s="59" t="s">
        <v>54</v>
      </c>
      <c r="C14" s="56"/>
      <c r="D14" s="58"/>
      <c r="E14" s="62">
        <v>645</v>
      </c>
      <c r="G14" s="56"/>
      <c r="H14" s="57"/>
      <c r="I14" s="58"/>
      <c r="J14" s="64"/>
      <c r="K14" s="6"/>
    </row>
    <row r="15" spans="1:11" ht="15.75" thickTop="1" x14ac:dyDescent="0.25">
      <c r="A15" s="5"/>
      <c r="B15" s="56"/>
      <c r="C15" s="57"/>
      <c r="D15" s="58"/>
      <c r="E15" s="65">
        <f>SUM(E7:E14)</f>
        <v>57776.9</v>
      </c>
      <c r="G15" s="56"/>
      <c r="H15" s="57"/>
      <c r="I15" s="58"/>
      <c r="J15" s="63">
        <f>SUM(J7:J14)</f>
        <v>57776.9</v>
      </c>
      <c r="K15" s="6"/>
    </row>
    <row r="16" spans="1:11" x14ac:dyDescent="0.25">
      <c r="A16" s="5"/>
      <c r="K16" s="6"/>
    </row>
    <row r="17" spans="1:11" x14ac:dyDescent="0.25">
      <c r="A17" s="5"/>
      <c r="B17" s="73" t="s">
        <v>20</v>
      </c>
      <c r="C17" s="73"/>
      <c r="D17" s="73"/>
      <c r="E17" s="73"/>
      <c r="F17" s="73"/>
      <c r="G17" s="73"/>
      <c r="H17" s="73"/>
      <c r="I17" s="73"/>
      <c r="J17" s="73"/>
      <c r="K17" s="6"/>
    </row>
    <row r="18" spans="1:11" x14ac:dyDescent="0.25">
      <c r="A18" s="5"/>
      <c r="B18" s="56" t="s">
        <v>63</v>
      </c>
      <c r="C18" s="57"/>
      <c r="D18" s="57"/>
      <c r="E18" s="62">
        <v>54716.71</v>
      </c>
      <c r="G18" s="59" t="s">
        <v>64</v>
      </c>
      <c r="H18" s="59"/>
      <c r="I18" s="59"/>
      <c r="J18" s="60">
        <v>2000</v>
      </c>
      <c r="K18" s="6"/>
    </row>
    <row r="19" spans="1:11" x14ac:dyDescent="0.25">
      <c r="A19" s="5"/>
      <c r="B19" s="54" t="s">
        <v>23</v>
      </c>
      <c r="C19" s="55"/>
      <c r="D19" s="55"/>
      <c r="E19" s="60">
        <v>411.01</v>
      </c>
      <c r="G19" s="59" t="s">
        <v>64</v>
      </c>
      <c r="H19" s="59"/>
      <c r="I19" s="59"/>
      <c r="J19" s="60">
        <v>53000</v>
      </c>
      <c r="K19" s="6"/>
    </row>
    <row r="20" spans="1:11" x14ac:dyDescent="0.25">
      <c r="A20" s="5"/>
      <c r="G20" s="56" t="s">
        <v>65</v>
      </c>
      <c r="H20" s="57"/>
      <c r="I20" s="58"/>
      <c r="J20" s="60">
        <v>43.5</v>
      </c>
      <c r="K20" s="6"/>
    </row>
    <row r="21" spans="1:11" x14ac:dyDescent="0.25">
      <c r="A21" s="5"/>
      <c r="G21" s="56" t="s">
        <v>26</v>
      </c>
      <c r="H21" s="57"/>
      <c r="I21" s="58"/>
      <c r="J21" s="60">
        <v>77.41</v>
      </c>
      <c r="K21" s="6"/>
    </row>
    <row r="22" spans="1:11" x14ac:dyDescent="0.25">
      <c r="A22" s="5"/>
      <c r="J22" s="75"/>
      <c r="K22" s="6"/>
    </row>
    <row r="23" spans="1:11" x14ac:dyDescent="0.25">
      <c r="A23" s="5"/>
      <c r="B23" s="73"/>
      <c r="C23" s="73"/>
      <c r="D23" s="73"/>
      <c r="E23" s="73"/>
      <c r="F23" s="73"/>
      <c r="G23" s="73"/>
      <c r="H23" s="73"/>
      <c r="I23" s="73"/>
      <c r="J23" s="73"/>
      <c r="K23" s="6"/>
    </row>
    <row r="24" spans="1:11" x14ac:dyDescent="0.25">
      <c r="A24" s="5"/>
      <c r="B24" s="76" t="s">
        <v>60</v>
      </c>
      <c r="C24" s="77"/>
      <c r="D24" s="77"/>
      <c r="E24" s="58"/>
      <c r="G24" s="76" t="s">
        <v>61</v>
      </c>
      <c r="H24" s="77"/>
      <c r="I24" s="77"/>
      <c r="J24" s="58"/>
      <c r="K24" s="6"/>
    </row>
    <row r="25" spans="1:11" x14ac:dyDescent="0.25">
      <c r="A25" s="5"/>
      <c r="K25" s="6"/>
    </row>
    <row r="26" spans="1:11" x14ac:dyDescent="0.25">
      <c r="A26" s="5"/>
      <c r="B26" s="59" t="s">
        <v>73</v>
      </c>
      <c r="C26" s="56"/>
      <c r="D26" s="58"/>
      <c r="E26" s="60">
        <v>53505.71</v>
      </c>
      <c r="G26" s="59" t="s">
        <v>73</v>
      </c>
      <c r="H26" s="56"/>
      <c r="I26" s="58"/>
      <c r="J26" s="60">
        <v>571</v>
      </c>
      <c r="K26" s="6"/>
    </row>
    <row r="27" spans="1:11" x14ac:dyDescent="0.25">
      <c r="A27" s="5"/>
      <c r="B27" s="59" t="s">
        <v>62</v>
      </c>
      <c r="C27" s="56"/>
      <c r="D27" s="58"/>
      <c r="E27" s="60">
        <v>1061.94</v>
      </c>
      <c r="G27" s="59" t="s">
        <v>62</v>
      </c>
      <c r="H27" s="56"/>
      <c r="I27" s="58"/>
      <c r="J27" s="60">
        <v>450.9</v>
      </c>
      <c r="K27" s="6"/>
    </row>
    <row r="28" spans="1:11" x14ac:dyDescent="0.25">
      <c r="A28" s="5"/>
      <c r="B28" s="56" t="s">
        <v>49</v>
      </c>
      <c r="C28" s="57"/>
      <c r="D28" s="58"/>
      <c r="E28" s="60">
        <v>37.1</v>
      </c>
      <c r="G28" s="56" t="s">
        <v>49</v>
      </c>
      <c r="H28" s="57"/>
      <c r="I28" s="58"/>
      <c r="J28" s="60">
        <v>65.56</v>
      </c>
      <c r="K28" s="6"/>
    </row>
    <row r="29" spans="1:11" ht="15.75" thickBot="1" x14ac:dyDescent="0.3">
      <c r="A29" s="5"/>
      <c r="B29" s="56" t="s">
        <v>20</v>
      </c>
      <c r="C29" s="57"/>
      <c r="D29" s="58"/>
      <c r="E29" s="62">
        <v>77.41</v>
      </c>
      <c r="G29" s="56" t="s">
        <v>20</v>
      </c>
      <c r="H29" s="57"/>
      <c r="I29" s="58"/>
      <c r="J29" s="62">
        <v>54716</v>
      </c>
      <c r="K29" s="6"/>
    </row>
    <row r="30" spans="1:11" ht="15.75" thickTop="1" x14ac:dyDescent="0.25">
      <c r="A30" s="5"/>
      <c r="B30" s="56"/>
      <c r="C30" s="57"/>
      <c r="D30" s="58"/>
      <c r="E30" s="65">
        <f>SUM(E26:E29)</f>
        <v>54682.16</v>
      </c>
      <c r="G30" s="56"/>
      <c r="H30" s="57"/>
      <c r="I30" s="58"/>
      <c r="J30" s="65">
        <f>SUM(J26:J29)</f>
        <v>55803.46</v>
      </c>
      <c r="K30" s="6"/>
    </row>
    <row r="31" spans="1:11" x14ac:dyDescent="0.25">
      <c r="A31" s="5"/>
      <c r="K31" s="6"/>
    </row>
    <row r="32" spans="1:11" x14ac:dyDescent="0.25">
      <c r="A32" s="5"/>
      <c r="B32" s="73" t="s">
        <v>69</v>
      </c>
      <c r="C32" s="73"/>
      <c r="D32" s="73"/>
      <c r="E32" s="73"/>
      <c r="K32" s="6"/>
    </row>
    <row r="33" spans="1:11" x14ac:dyDescent="0.25">
      <c r="A33" s="5"/>
      <c r="B33" s="59" t="s">
        <v>66</v>
      </c>
      <c r="C33" s="56"/>
      <c r="D33" s="58"/>
      <c r="E33" s="74">
        <f>SUM(E30)</f>
        <v>54682.16</v>
      </c>
      <c r="K33" s="6"/>
    </row>
    <row r="34" spans="1:11" ht="15.75" thickBot="1" x14ac:dyDescent="0.3">
      <c r="A34" s="5"/>
      <c r="B34" s="59" t="s">
        <v>67</v>
      </c>
      <c r="C34" s="59"/>
      <c r="D34" s="59"/>
      <c r="E34" s="62">
        <v>49008.27</v>
      </c>
      <c r="J34" s="75"/>
      <c r="K34" s="6"/>
    </row>
    <row r="35" spans="1:11" ht="15.75" thickTop="1" x14ac:dyDescent="0.25">
      <c r="A35" s="5"/>
      <c r="B35" s="78" t="s">
        <v>68</v>
      </c>
      <c r="C35" s="78"/>
      <c r="D35" s="78"/>
      <c r="E35" s="79">
        <f>SUM(E33-E34)</f>
        <v>5673.8900000000067</v>
      </c>
      <c r="J35" s="75"/>
      <c r="K35" s="6"/>
    </row>
    <row r="36" spans="1:11" x14ac:dyDescent="0.25">
      <c r="A36" s="5"/>
      <c r="J36" s="75"/>
      <c r="K36" s="6"/>
    </row>
    <row r="37" spans="1:11" x14ac:dyDescent="0.25">
      <c r="A37" s="5"/>
      <c r="J37" s="75"/>
      <c r="K37" s="6"/>
    </row>
    <row r="38" spans="1:11" x14ac:dyDescent="0.25">
      <c r="A38" s="5"/>
      <c r="K38" s="6"/>
    </row>
    <row r="39" spans="1:11" ht="15.75" thickBot="1" x14ac:dyDescent="0.3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7"/>
    </row>
    <row r="40" spans="1:11" ht="15.75" thickTop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AB17-B466-49BB-9AAC-48E21B44A4B9}">
  <dimension ref="A1:K40"/>
  <sheetViews>
    <sheetView tabSelected="1" workbookViewId="0">
      <selection activeCell="P19" sqref="P19"/>
    </sheetView>
  </sheetViews>
  <sheetFormatPr defaultRowHeight="15" x14ac:dyDescent="0.25"/>
  <cols>
    <col min="1" max="1" width="2.5703125" customWidth="1"/>
    <col min="5" max="5" width="11.28515625" customWidth="1"/>
    <col min="6" max="6" width="3.42578125" customWidth="1"/>
    <col min="10" max="10" width="11.42578125" customWidth="1"/>
    <col min="11" max="11" width="3" customWidth="1"/>
  </cols>
  <sheetData>
    <row r="1" spans="1:11" ht="15.75" thickTop="1" x14ac:dyDescent="0.25">
      <c r="A1" s="1" t="s">
        <v>76</v>
      </c>
      <c r="B1" s="2"/>
      <c r="C1" s="2"/>
      <c r="D1" s="2"/>
      <c r="E1" s="2"/>
      <c r="F1" s="2"/>
      <c r="G1" s="2"/>
      <c r="H1" s="2"/>
      <c r="I1" s="2"/>
      <c r="J1" s="3"/>
      <c r="K1" s="72"/>
    </row>
    <row r="2" spans="1:11" x14ac:dyDescent="0.25">
      <c r="A2" s="5"/>
      <c r="J2" s="80">
        <v>45950</v>
      </c>
      <c r="K2" s="6"/>
    </row>
    <row r="3" spans="1:11" x14ac:dyDescent="0.25">
      <c r="A3" s="5"/>
      <c r="K3" s="6"/>
    </row>
    <row r="4" spans="1:11" x14ac:dyDescent="0.25">
      <c r="A4" s="5"/>
      <c r="B4" s="73" t="s">
        <v>50</v>
      </c>
      <c r="C4" s="73"/>
      <c r="D4" s="73"/>
      <c r="E4" s="73"/>
      <c r="F4" s="73"/>
      <c r="G4" s="73"/>
      <c r="H4" s="73"/>
      <c r="I4" s="73"/>
      <c r="J4" s="73"/>
      <c r="K4" s="6"/>
    </row>
    <row r="5" spans="1:11" x14ac:dyDescent="0.25">
      <c r="A5" s="5"/>
      <c r="B5" s="67" t="s">
        <v>51</v>
      </c>
      <c r="C5" s="66"/>
      <c r="D5" s="66"/>
      <c r="E5" s="68"/>
      <c r="G5" s="69"/>
      <c r="H5" s="70" t="s">
        <v>4</v>
      </c>
      <c r="I5" s="70"/>
      <c r="J5" s="71"/>
      <c r="K5" s="6"/>
    </row>
    <row r="6" spans="1:11" x14ac:dyDescent="0.25">
      <c r="A6" s="5"/>
      <c r="K6" s="6"/>
    </row>
    <row r="7" spans="1:11" x14ac:dyDescent="0.25">
      <c r="A7" s="5"/>
      <c r="B7" s="59" t="s">
        <v>79</v>
      </c>
      <c r="C7" s="56"/>
      <c r="D7" s="58"/>
      <c r="E7" s="60">
        <v>834</v>
      </c>
      <c r="G7" s="56" t="s">
        <v>84</v>
      </c>
      <c r="H7" s="57"/>
      <c r="I7" s="58"/>
      <c r="J7" s="61">
        <v>218.04</v>
      </c>
      <c r="K7" s="6"/>
    </row>
    <row r="8" spans="1:11" x14ac:dyDescent="0.25">
      <c r="A8" s="5"/>
      <c r="B8" s="59" t="s">
        <v>74</v>
      </c>
      <c r="C8" s="56"/>
      <c r="D8" s="58"/>
      <c r="E8" s="60">
        <v>966</v>
      </c>
      <c r="G8" s="56" t="s">
        <v>59</v>
      </c>
      <c r="H8" s="57"/>
      <c r="I8" s="58"/>
      <c r="J8" s="60">
        <v>2561.63</v>
      </c>
      <c r="K8" s="6"/>
    </row>
    <row r="9" spans="1:11" x14ac:dyDescent="0.25">
      <c r="A9" s="5"/>
      <c r="B9" s="59" t="s">
        <v>78</v>
      </c>
      <c r="C9" s="56"/>
      <c r="D9" s="58"/>
      <c r="E9" s="60">
        <v>600</v>
      </c>
      <c r="G9" s="59" t="s">
        <v>57</v>
      </c>
      <c r="H9" s="56"/>
      <c r="I9" s="58"/>
      <c r="J9" s="60">
        <v>844</v>
      </c>
      <c r="K9" s="6"/>
    </row>
    <row r="10" spans="1:11" x14ac:dyDescent="0.25">
      <c r="A10" s="5"/>
      <c r="B10" s="59" t="s">
        <v>70</v>
      </c>
      <c r="C10" s="56"/>
      <c r="D10" s="58"/>
      <c r="E10" s="60">
        <v>0</v>
      </c>
      <c r="G10" s="59" t="s">
        <v>82</v>
      </c>
      <c r="H10" s="59"/>
      <c r="I10" s="59"/>
      <c r="J10" s="60">
        <v>335</v>
      </c>
      <c r="K10" s="6"/>
    </row>
    <row r="11" spans="1:11" x14ac:dyDescent="0.25">
      <c r="A11" s="5"/>
      <c r="B11" s="81" t="s">
        <v>80</v>
      </c>
      <c r="C11" s="56"/>
      <c r="D11" s="58"/>
      <c r="E11" s="60">
        <v>3000</v>
      </c>
      <c r="G11" s="56" t="s">
        <v>53</v>
      </c>
      <c r="H11" s="57"/>
      <c r="I11" s="58"/>
      <c r="J11" s="60">
        <v>1105</v>
      </c>
      <c r="K11" s="6"/>
    </row>
    <row r="12" spans="1:11" x14ac:dyDescent="0.25">
      <c r="A12" s="5"/>
      <c r="B12" s="56" t="s">
        <v>53</v>
      </c>
      <c r="C12" s="57"/>
      <c r="D12" s="58"/>
      <c r="E12" s="60">
        <v>932.5</v>
      </c>
      <c r="G12" s="59" t="s">
        <v>58</v>
      </c>
      <c r="H12" s="59"/>
      <c r="I12" s="59"/>
      <c r="J12" s="60">
        <v>0</v>
      </c>
      <c r="K12" s="6"/>
    </row>
    <row r="13" spans="1:11" x14ac:dyDescent="0.25">
      <c r="A13" s="5"/>
      <c r="B13" s="59" t="s">
        <v>75</v>
      </c>
      <c r="C13" s="56"/>
      <c r="D13" s="58"/>
      <c r="E13" s="60">
        <v>0</v>
      </c>
      <c r="G13" s="56" t="s">
        <v>86</v>
      </c>
      <c r="H13" s="57"/>
      <c r="I13" s="58"/>
      <c r="J13" s="60">
        <v>1530</v>
      </c>
      <c r="K13" s="6"/>
    </row>
    <row r="14" spans="1:11" ht="15.75" thickBot="1" x14ac:dyDescent="0.3">
      <c r="A14" s="5"/>
      <c r="B14" s="81" t="s">
        <v>81</v>
      </c>
      <c r="C14" s="56"/>
      <c r="D14" s="58"/>
      <c r="E14" s="62">
        <v>555</v>
      </c>
      <c r="G14" s="56" t="s">
        <v>85</v>
      </c>
      <c r="H14" s="57"/>
      <c r="I14" s="58"/>
      <c r="J14" s="85">
        <v>293.83</v>
      </c>
      <c r="K14" s="6"/>
    </row>
    <row r="15" spans="1:11" ht="15.75" thickTop="1" x14ac:dyDescent="0.25">
      <c r="A15" s="5"/>
      <c r="B15" s="56"/>
      <c r="C15" s="57"/>
      <c r="D15" s="58"/>
      <c r="E15" s="65">
        <f>SUM(E7:E14)</f>
        <v>6887.5</v>
      </c>
      <c r="G15" s="56"/>
      <c r="H15" s="57"/>
      <c r="I15" s="58"/>
      <c r="J15" s="63">
        <f>SUM(J7:J14)</f>
        <v>6887.5</v>
      </c>
      <c r="K15" s="6"/>
    </row>
    <row r="16" spans="1:11" x14ac:dyDescent="0.25">
      <c r="A16" s="5"/>
      <c r="K16" s="6"/>
    </row>
    <row r="17" spans="1:11" x14ac:dyDescent="0.25">
      <c r="A17" s="5"/>
      <c r="B17" s="73" t="s">
        <v>20</v>
      </c>
      <c r="C17" s="73"/>
      <c r="D17" s="73"/>
      <c r="E17" s="73"/>
      <c r="F17" s="73"/>
      <c r="G17" s="73"/>
      <c r="H17" s="73"/>
      <c r="I17" s="73"/>
      <c r="J17" s="73"/>
      <c r="K17" s="6"/>
    </row>
    <row r="18" spans="1:11" x14ac:dyDescent="0.25">
      <c r="A18" s="5"/>
      <c r="B18" s="56" t="s">
        <v>63</v>
      </c>
      <c r="C18" s="57"/>
      <c r="D18" s="57"/>
      <c r="E18" s="62">
        <v>77.41</v>
      </c>
      <c r="G18" s="59" t="s">
        <v>64</v>
      </c>
      <c r="H18" s="59"/>
      <c r="I18" s="59"/>
      <c r="J18" s="60">
        <v>0</v>
      </c>
      <c r="K18" s="6"/>
    </row>
    <row r="19" spans="1:11" x14ac:dyDescent="0.25">
      <c r="A19" s="5"/>
      <c r="B19" s="54" t="s">
        <v>23</v>
      </c>
      <c r="C19" s="55"/>
      <c r="D19" s="55"/>
      <c r="E19" s="60">
        <v>0</v>
      </c>
      <c r="G19" s="59" t="s">
        <v>64</v>
      </c>
      <c r="H19" s="59"/>
      <c r="I19" s="59"/>
      <c r="J19" s="60">
        <v>0</v>
      </c>
      <c r="K19" s="6"/>
    </row>
    <row r="20" spans="1:11" ht="15.75" thickBot="1" x14ac:dyDescent="0.3">
      <c r="A20" s="5"/>
      <c r="G20" s="56" t="s">
        <v>65</v>
      </c>
      <c r="H20" s="57"/>
      <c r="I20" s="58"/>
      <c r="J20" s="62">
        <f>SUM(E18-J21)</f>
        <v>40.209999999999994</v>
      </c>
      <c r="K20" s="6"/>
    </row>
    <row r="21" spans="1:11" ht="15.75" thickTop="1" x14ac:dyDescent="0.25">
      <c r="A21" s="5"/>
      <c r="G21" s="56" t="s">
        <v>26</v>
      </c>
      <c r="H21" s="57"/>
      <c r="I21" s="58"/>
      <c r="J21" s="86">
        <v>37.200000000000003</v>
      </c>
      <c r="K21" s="6"/>
    </row>
    <row r="22" spans="1:11" x14ac:dyDescent="0.25">
      <c r="A22" s="5"/>
      <c r="J22" s="75"/>
      <c r="K22" s="6"/>
    </row>
    <row r="23" spans="1:11" x14ac:dyDescent="0.25">
      <c r="A23" s="5"/>
      <c r="B23" s="73"/>
      <c r="C23" s="73"/>
      <c r="D23" s="73"/>
      <c r="E23" s="73"/>
      <c r="F23" s="73"/>
      <c r="G23" s="73"/>
      <c r="H23" s="73"/>
      <c r="I23" s="73"/>
      <c r="J23" s="73"/>
      <c r="K23" s="6"/>
    </row>
    <row r="24" spans="1:11" x14ac:dyDescent="0.25">
      <c r="A24" s="5"/>
      <c r="B24" s="82" t="s">
        <v>60</v>
      </c>
      <c r="C24" s="77"/>
      <c r="D24" s="77"/>
      <c r="E24" s="58"/>
      <c r="G24" s="82" t="s">
        <v>83</v>
      </c>
      <c r="H24" s="77"/>
      <c r="I24" s="77"/>
      <c r="J24" s="58"/>
      <c r="K24" s="6"/>
    </row>
    <row r="25" spans="1:11" x14ac:dyDescent="0.25">
      <c r="A25" s="5"/>
      <c r="K25" s="6"/>
    </row>
    <row r="26" spans="1:11" x14ac:dyDescent="0.25">
      <c r="A26" s="5"/>
      <c r="B26" s="59" t="s">
        <v>73</v>
      </c>
      <c r="C26" s="56"/>
      <c r="D26" s="58"/>
      <c r="E26" s="60">
        <v>53505.71</v>
      </c>
      <c r="G26" s="59" t="s">
        <v>73</v>
      </c>
      <c r="H26" s="56"/>
      <c r="I26" s="58"/>
      <c r="J26" s="60">
        <v>51763.11</v>
      </c>
      <c r="K26" s="6"/>
    </row>
    <row r="27" spans="1:11" x14ac:dyDescent="0.25">
      <c r="A27" s="5"/>
      <c r="B27" s="59" t="s">
        <v>62</v>
      </c>
      <c r="C27" s="56"/>
      <c r="D27" s="58"/>
      <c r="E27" s="60">
        <v>1061.94</v>
      </c>
      <c r="G27" s="59" t="s">
        <v>62</v>
      </c>
      <c r="H27" s="56"/>
      <c r="I27" s="58"/>
      <c r="J27" s="60">
        <v>3299.14</v>
      </c>
      <c r="K27" s="6"/>
    </row>
    <row r="28" spans="1:11" x14ac:dyDescent="0.25">
      <c r="A28" s="5"/>
      <c r="B28" s="56" t="s">
        <v>49</v>
      </c>
      <c r="C28" s="57"/>
      <c r="D28" s="58"/>
      <c r="E28" s="60">
        <v>37.1</v>
      </c>
      <c r="G28" s="56" t="s">
        <v>49</v>
      </c>
      <c r="H28" s="57"/>
      <c r="I28" s="58"/>
      <c r="J28" s="60">
        <v>37.1</v>
      </c>
      <c r="K28" s="6"/>
    </row>
    <row r="29" spans="1:11" ht="15.75" thickBot="1" x14ac:dyDescent="0.3">
      <c r="A29" s="5"/>
      <c r="B29" s="56" t="s">
        <v>20</v>
      </c>
      <c r="C29" s="57"/>
      <c r="D29" s="58"/>
      <c r="E29" s="62">
        <v>77.41</v>
      </c>
      <c r="G29" s="56" t="s">
        <v>20</v>
      </c>
      <c r="H29" s="57"/>
      <c r="I29" s="58"/>
      <c r="J29" s="84">
        <v>37.200000000000003</v>
      </c>
      <c r="K29" s="6"/>
    </row>
    <row r="30" spans="1:11" ht="15.75" thickTop="1" x14ac:dyDescent="0.25">
      <c r="A30" s="5"/>
      <c r="B30" s="56"/>
      <c r="C30" s="57"/>
      <c r="D30" s="58"/>
      <c r="E30" s="65">
        <f>SUM(E26:E29)</f>
        <v>54682.16</v>
      </c>
      <c r="G30" s="56"/>
      <c r="H30" s="57"/>
      <c r="I30" s="58"/>
      <c r="J30" s="65">
        <f>SUM(J26:J29)</f>
        <v>55136.549999999996</v>
      </c>
      <c r="K30" s="6"/>
    </row>
    <row r="31" spans="1:11" x14ac:dyDescent="0.25">
      <c r="A31" s="5"/>
      <c r="K31" s="6"/>
    </row>
    <row r="32" spans="1:11" x14ac:dyDescent="0.25">
      <c r="A32" s="5"/>
      <c r="B32" s="83" t="s">
        <v>77</v>
      </c>
      <c r="C32" s="83"/>
      <c r="D32" s="73"/>
      <c r="E32" s="73"/>
      <c r="K32" s="6"/>
    </row>
    <row r="33" spans="1:11" x14ac:dyDescent="0.25">
      <c r="A33" s="5"/>
      <c r="B33" s="59" t="s">
        <v>66</v>
      </c>
      <c r="C33" s="56"/>
      <c r="D33" s="58"/>
      <c r="E33" s="60">
        <v>55136.549999999996</v>
      </c>
      <c r="K33" s="6"/>
    </row>
    <row r="34" spans="1:11" ht="15.75" thickBot="1" x14ac:dyDescent="0.3">
      <c r="A34" s="5"/>
      <c r="B34" s="59" t="s">
        <v>67</v>
      </c>
      <c r="C34" s="59"/>
      <c r="D34" s="59"/>
      <c r="E34" s="62">
        <v>49008.27</v>
      </c>
      <c r="J34" s="75"/>
      <c r="K34" s="6"/>
    </row>
    <row r="35" spans="1:11" ht="15.75" thickTop="1" x14ac:dyDescent="0.25">
      <c r="A35" s="5"/>
      <c r="B35" s="78" t="s">
        <v>68</v>
      </c>
      <c r="C35" s="78"/>
      <c r="D35" s="78"/>
      <c r="E35" s="87">
        <f>SUM(E33-E34)</f>
        <v>6128.2799999999988</v>
      </c>
      <c r="J35" s="75"/>
      <c r="K35" s="6"/>
    </row>
    <row r="36" spans="1:11" x14ac:dyDescent="0.25">
      <c r="A36" s="5"/>
      <c r="J36" s="75"/>
      <c r="K36" s="6"/>
    </row>
    <row r="37" spans="1:11" x14ac:dyDescent="0.25">
      <c r="A37" s="5"/>
      <c r="J37" s="75"/>
      <c r="K37" s="6"/>
    </row>
    <row r="38" spans="1:11" x14ac:dyDescent="0.25">
      <c r="A38" s="5"/>
      <c r="K38" s="6"/>
    </row>
    <row r="39" spans="1:11" ht="15.75" thickBot="1" x14ac:dyDescent="0.3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7"/>
    </row>
    <row r="40" spans="1:11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Finacieel overzicht 2022-2023</vt:lpstr>
      <vt:lpstr>Financieel overzicht 2023 2024 </vt:lpstr>
      <vt:lpstr>Financieel overzicht 2024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 van Dam</dc:creator>
  <cp:lastModifiedBy>Leen van Dam</cp:lastModifiedBy>
  <cp:lastPrinted>2025-10-20T08:51:57Z</cp:lastPrinted>
  <dcterms:created xsi:type="dcterms:W3CDTF">2023-12-04T19:25:46Z</dcterms:created>
  <dcterms:modified xsi:type="dcterms:W3CDTF">2025-11-27T10:45:48Z</dcterms:modified>
</cp:coreProperties>
</file>