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16fd2d4712d0f0/NUT Departement Heveskes/Penningmeester/Financieel overzicht/2023-2024/"/>
    </mc:Choice>
  </mc:AlternateContent>
  <xr:revisionPtr revIDLastSave="293" documentId="13_ncr:1_{709264B2-4449-4264-9DC9-73CF286B7029}" xr6:coauthVersionLast="47" xr6:coauthVersionMax="47" xr10:uidLastSave="{788CA0B4-CF8E-4207-B864-DEB3DF3A5F35}"/>
  <bookViews>
    <workbookView xWindow="-120" yWindow="360" windowWidth="29040" windowHeight="15960" activeTab="2" xr2:uid="{4AA5FB04-E65F-4381-B9F3-59CC859CC017}"/>
  </bookViews>
  <sheets>
    <sheet name="Finacieel overzicht 2022-2023" sheetId="1" r:id="rId1"/>
    <sheet name="Financieel  overzicht 2023 2024" sheetId="2" r:id="rId2"/>
    <sheet name="Dep Heveskes Financieel overzi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3" l="1"/>
  <c r="E33" i="3"/>
  <c r="J30" i="3"/>
  <c r="E30" i="3"/>
  <c r="J15" i="3"/>
  <c r="E15" i="3"/>
  <c r="J47" i="1"/>
  <c r="L38" i="2"/>
  <c r="F38" i="2"/>
  <c r="F29" i="2"/>
  <c r="M28" i="2" s="1"/>
  <c r="L20" i="2"/>
  <c r="F20" i="2"/>
  <c r="L14" i="2"/>
  <c r="F14" i="2"/>
  <c r="F22" i="2" s="1"/>
  <c r="D30" i="1"/>
  <c r="J29" i="1" s="1"/>
  <c r="J40" i="1"/>
  <c r="D40" i="1"/>
  <c r="J14" i="1"/>
  <c r="D14" i="1"/>
  <c r="D21" i="1"/>
  <c r="J21" i="1"/>
  <c r="M38" i="2" l="1"/>
  <c r="F41" i="2"/>
  <c r="M14" i="2"/>
  <c r="L22" i="2"/>
  <c r="L44" i="2"/>
  <c r="J51" i="1"/>
  <c r="K14" i="1"/>
  <c r="K40" i="1"/>
  <c r="J30" i="1"/>
  <c r="J44" i="1"/>
  <c r="D23" i="1"/>
  <c r="K29" i="1"/>
  <c r="J23" i="1"/>
  <c r="L41" i="2" l="1"/>
  <c r="L29" i="2"/>
  <c r="J48" i="1"/>
  <c r="J56" i="1"/>
  <c r="L53" i="2" l="1"/>
  <c r="L45" i="2"/>
  <c r="J49" i="1"/>
  <c r="J52" i="1" s="1"/>
  <c r="J54" i="1"/>
  <c r="L51" i="2" l="1"/>
  <c r="L46" i="2"/>
  <c r="L49" i="2" s="1"/>
</calcChain>
</file>

<file path=xl/sharedStrings.xml><?xml version="1.0" encoding="utf-8"?>
<sst xmlns="http://schemas.openxmlformats.org/spreadsheetml/2006/main" count="179" uniqueCount="84">
  <si>
    <t>Financieel jaarverslag 2023 - 2024</t>
  </si>
  <si>
    <t>Ontvangensten</t>
  </si>
  <si>
    <t>Bijdrage leden Reis</t>
  </si>
  <si>
    <t>Contributie leden</t>
  </si>
  <si>
    <t>Bedrag</t>
  </si>
  <si>
    <t xml:space="preserve">Bijdrage leden Theater Molenberg </t>
  </si>
  <si>
    <t>Uitgaven</t>
  </si>
  <si>
    <t>Theater Molenberg 2023-2024</t>
  </si>
  <si>
    <t>Bestuurskosten</t>
  </si>
  <si>
    <t>Bankkosten RABO bank</t>
  </si>
  <si>
    <t>Spreker</t>
  </si>
  <si>
    <t xml:space="preserve">Cafe Lanting </t>
  </si>
  <si>
    <t>Landelijk NUT contributie</t>
  </si>
  <si>
    <t>Nieuwsjaarbijeenkomst Departement</t>
  </si>
  <si>
    <t>Uitje Departement</t>
  </si>
  <si>
    <t>Eindsaldo bank</t>
  </si>
  <si>
    <t>Eindsaldo Bank sparen</t>
  </si>
  <si>
    <t>Eindsaldo Kas</t>
  </si>
  <si>
    <t>Begin Saldo Bank</t>
  </si>
  <si>
    <t>Begin Saldo Bank sparen</t>
  </si>
  <si>
    <t>Begin Saldo Kas</t>
  </si>
  <si>
    <t>Totaal</t>
  </si>
  <si>
    <t>SNS bank</t>
  </si>
  <si>
    <t>Ontvangsten</t>
  </si>
  <si>
    <t>Begin Saldo</t>
  </si>
  <si>
    <t>Rente</t>
  </si>
  <si>
    <t>SNS Bank</t>
  </si>
  <si>
    <t>Bankkosten</t>
  </si>
  <si>
    <t>Eind Saldo</t>
  </si>
  <si>
    <t>RABO Bank</t>
  </si>
  <si>
    <t>SUB Totaal</t>
  </si>
  <si>
    <t>TOTAAL</t>
  </si>
  <si>
    <t>NUT van het Algemeen Departement Heveskes</t>
  </si>
  <si>
    <t>Overzicht Bezittingen</t>
  </si>
  <si>
    <t>RABO bank</t>
  </si>
  <si>
    <t>Begin Saldo Sparen</t>
  </si>
  <si>
    <t>Eind Saldo Sparen</t>
  </si>
  <si>
    <t>Eind Saldo Kas</t>
  </si>
  <si>
    <t>verrschil</t>
  </si>
  <si>
    <t>Ingeteerd</t>
  </si>
  <si>
    <t xml:space="preserve">Begin Saldo SNS </t>
  </si>
  <si>
    <t>Eind Saldo SNS</t>
  </si>
  <si>
    <t xml:space="preserve">Vruchtgebruik  is een vast bedrag </t>
  </si>
  <si>
    <t>Beschikbaar eind Saldo Departement</t>
  </si>
  <si>
    <t>Financieel jaarverslag 2022 - 2023</t>
  </si>
  <si>
    <t>Negatief Verschil</t>
  </si>
  <si>
    <t>Positief Eind Saldo RABO</t>
  </si>
  <si>
    <t>Totaal Nadelig Saldo</t>
  </si>
  <si>
    <t>vraag mbt begin saldo SNS is in of exclusief rente</t>
  </si>
  <si>
    <t>Bijdrage Kas</t>
  </si>
  <si>
    <t>Positief Saldo RABO</t>
  </si>
  <si>
    <t xml:space="preserve">Cafe Herberg Lanting </t>
  </si>
  <si>
    <t>Kruispost</t>
  </si>
  <si>
    <t>Aandachtspunten;</t>
  </si>
  <si>
    <t>Totaal Saldo</t>
  </si>
  <si>
    <t>Diverse  en Sprekers</t>
  </si>
  <si>
    <t>Rente 4 maanden fictief</t>
  </si>
  <si>
    <t>Kas</t>
  </si>
  <si>
    <t>RABO betaal rekening</t>
  </si>
  <si>
    <t>Ontvangen</t>
  </si>
  <si>
    <t xml:space="preserve">E.Kamping </t>
  </si>
  <si>
    <t>Zomer reis</t>
  </si>
  <si>
    <t>Contributie 43 leden</t>
  </si>
  <si>
    <t>RABO</t>
  </si>
  <si>
    <t>Aflossing E.Kamping</t>
  </si>
  <si>
    <t>Dorps herberg Lanting</t>
  </si>
  <si>
    <t>Overboeking spaarrekening</t>
  </si>
  <si>
    <t>Saldo</t>
  </si>
  <si>
    <t>Balans per 1 aug.2024</t>
  </si>
  <si>
    <t>Balans per 1 aug. 2023</t>
  </si>
  <si>
    <t>Betaalrekening RABO</t>
  </si>
  <si>
    <t>Begin saldo</t>
  </si>
  <si>
    <t>Overboeking naar RABO</t>
  </si>
  <si>
    <t>Kosten</t>
  </si>
  <si>
    <t>Eind saldo RABO bank</t>
  </si>
  <si>
    <t>Departement Vrucht gebruik</t>
  </si>
  <si>
    <t>Beschikbaar eind saldo</t>
  </si>
  <si>
    <t>Beschikbaar per 1 aug. 2024</t>
  </si>
  <si>
    <t>Overschrijving SNS bank</t>
  </si>
  <si>
    <t>Diversen, inclusief sprekers</t>
  </si>
  <si>
    <t>NUT Departement Heveskes Financieel overzicht 2023 / 2024</t>
  </si>
  <si>
    <t>Spaarrekening RABO</t>
  </si>
  <si>
    <t>Theater De Molenberg</t>
  </si>
  <si>
    <t>Rente berekend over 4 mnd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</si>
</sst>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">
        <color auto="1"/>
      </right>
      <top/>
      <bottom style="mediumDashed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Dashed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/>
    <xf numFmtId="0" fontId="2" fillId="0" borderId="5" xfId="0" applyFont="1" applyBorder="1"/>
    <xf numFmtId="164" fontId="0" fillId="0" borderId="0" xfId="0" applyNumberFormat="1"/>
    <xf numFmtId="164" fontId="1" fillId="0" borderId="0" xfId="0" applyNumberFormat="1" applyFont="1"/>
    <xf numFmtId="164" fontId="2" fillId="0" borderId="5" xfId="0" applyNumberFormat="1" applyFont="1" applyBorder="1"/>
    <xf numFmtId="0" fontId="3" fillId="0" borderId="0" xfId="0" applyFont="1"/>
    <xf numFmtId="0" fontId="2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2" xfId="0" applyBorder="1"/>
    <xf numFmtId="164" fontId="0" fillId="0" borderId="13" xfId="0" applyNumberFormat="1" applyBorder="1"/>
    <xf numFmtId="0" fontId="1" fillId="0" borderId="12" xfId="0" applyFont="1" applyBorder="1"/>
    <xf numFmtId="164" fontId="1" fillId="0" borderId="13" xfId="0" applyNumberFormat="1" applyFont="1" applyBorder="1"/>
    <xf numFmtId="0" fontId="1" fillId="0" borderId="14" xfId="0" applyFont="1" applyBorder="1"/>
    <xf numFmtId="0" fontId="0" fillId="0" borderId="15" xfId="0" applyBorder="1"/>
    <xf numFmtId="4" fontId="1" fillId="0" borderId="15" xfId="0" applyNumberFormat="1" applyFont="1" applyBorder="1"/>
    <xf numFmtId="0" fontId="1" fillId="0" borderId="15" xfId="0" applyFont="1" applyBorder="1"/>
    <xf numFmtId="164" fontId="1" fillId="0" borderId="16" xfId="0" applyNumberFormat="1" applyFont="1" applyBorder="1"/>
    <xf numFmtId="164" fontId="0" fillId="0" borderId="18" xfId="0" applyNumberFormat="1" applyBorder="1"/>
    <xf numFmtId="164" fontId="0" fillId="0" borderId="11" xfId="0" applyNumberFormat="1" applyBorder="1"/>
    <xf numFmtId="0" fontId="0" fillId="0" borderId="14" xfId="0" applyBorder="1"/>
    <xf numFmtId="0" fontId="0" fillId="0" borderId="16" xfId="0" applyBorder="1"/>
    <xf numFmtId="164" fontId="0" fillId="0" borderId="17" xfId="0" applyNumberFormat="1" applyBorder="1"/>
    <xf numFmtId="164" fontId="1" fillId="0" borderId="18" xfId="0" applyNumberFormat="1" applyFont="1" applyBorder="1"/>
    <xf numFmtId="14" fontId="0" fillId="0" borderId="4" xfId="0" applyNumberFormat="1" applyBorder="1" applyAlignment="1">
      <alignment horizontal="centerContinuous"/>
    </xf>
    <xf numFmtId="14" fontId="0" fillId="0" borderId="0" xfId="0" applyNumberFormat="1" applyAlignment="1">
      <alignment horizontal="centerContinuous"/>
    </xf>
    <xf numFmtId="0" fontId="0" fillId="0" borderId="11" xfId="0" applyBorder="1"/>
    <xf numFmtId="0" fontId="0" fillId="0" borderId="13" xfId="0" applyBorder="1"/>
    <xf numFmtId="164" fontId="1" fillId="0" borderId="10" xfId="0" applyNumberFormat="1" applyFont="1" applyBorder="1"/>
    <xf numFmtId="164" fontId="1" fillId="0" borderId="15" xfId="0" applyNumberFormat="1" applyFont="1" applyBorder="1"/>
    <xf numFmtId="0" fontId="3" fillId="0" borderId="12" xfId="0" applyFont="1" applyBorder="1"/>
    <xf numFmtId="164" fontId="3" fillId="0" borderId="13" xfId="0" applyNumberFormat="1" applyFont="1" applyBorder="1"/>
    <xf numFmtId="0" fontId="4" fillId="0" borderId="12" xfId="0" applyFont="1" applyBorder="1"/>
    <xf numFmtId="0" fontId="4" fillId="0" borderId="0" xfId="0" applyFont="1"/>
    <xf numFmtId="164" fontId="4" fillId="0" borderId="18" xfId="0" applyNumberFormat="1" applyFont="1" applyBorder="1"/>
    <xf numFmtId="0" fontId="1" fillId="0" borderId="19" xfId="0" applyFont="1" applyBorder="1"/>
    <xf numFmtId="0" fontId="1" fillId="0" borderId="20" xfId="0" applyFont="1" applyBorder="1"/>
    <xf numFmtId="0" fontId="0" fillId="0" borderId="20" xfId="0" applyBorder="1"/>
    <xf numFmtId="0" fontId="0" fillId="0" borderId="19" xfId="0" applyBorder="1"/>
    <xf numFmtId="0" fontId="0" fillId="0" borderId="1" xfId="0" applyBorder="1"/>
    <xf numFmtId="0" fontId="0" fillId="0" borderId="2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21" xfId="0" applyFont="1" applyBorder="1"/>
    <xf numFmtId="0" fontId="1" fillId="0" borderId="24" xfId="0" applyFont="1" applyBorder="1"/>
    <xf numFmtId="0" fontId="3" fillId="0" borderId="24" xfId="0" applyFont="1" applyBorder="1"/>
    <xf numFmtId="0" fontId="4" fillId="0" borderId="26" xfId="0" applyFont="1" applyBorder="1"/>
    <xf numFmtId="0" fontId="4" fillId="0" borderId="27" xfId="0" applyFont="1" applyBorder="1"/>
    <xf numFmtId="164" fontId="0" fillId="0" borderId="25" xfId="0" applyNumberFormat="1" applyBorder="1"/>
    <xf numFmtId="164" fontId="1" fillId="0" borderId="25" xfId="0" applyNumberFormat="1" applyFont="1" applyBorder="1"/>
    <xf numFmtId="164" fontId="3" fillId="0" borderId="25" xfId="0" applyNumberFormat="1" applyFont="1" applyBorder="1"/>
    <xf numFmtId="164" fontId="4" fillId="0" borderId="28" xfId="0" applyNumberFormat="1" applyFont="1" applyBorder="1"/>
    <xf numFmtId="164" fontId="0" fillId="0" borderId="29" xfId="0" applyNumberFormat="1" applyBorder="1"/>
    <xf numFmtId="164" fontId="1" fillId="0" borderId="29" xfId="0" applyNumberFormat="1" applyFont="1" applyBorder="1"/>
    <xf numFmtId="164" fontId="0" fillId="0" borderId="15" xfId="0" applyNumberFormat="1" applyBorder="1"/>
    <xf numFmtId="164" fontId="0" fillId="0" borderId="16" xfId="0" applyNumberFormat="1" applyBorder="1"/>
    <xf numFmtId="0" fontId="0" fillId="2" borderId="10" xfId="0" applyFill="1" applyBorder="1"/>
    <xf numFmtId="0" fontId="0" fillId="2" borderId="0" xfId="0" applyFill="1"/>
    <xf numFmtId="0" fontId="0" fillId="2" borderId="15" xfId="0" applyFill="1" applyBorder="1"/>
    <xf numFmtId="14" fontId="1" fillId="0" borderId="12" xfId="0" applyNumberFormat="1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3" borderId="0" xfId="0" applyFill="1"/>
    <xf numFmtId="0" fontId="1" fillId="0" borderId="22" xfId="0" applyFont="1" applyBorder="1"/>
    <xf numFmtId="0" fontId="0" fillId="0" borderId="0" xfId="0" applyAlignment="1">
      <alignment horizontal="centerContinuous"/>
    </xf>
    <xf numFmtId="14" fontId="1" fillId="0" borderId="0" xfId="0" applyNumberFormat="1" applyFont="1"/>
    <xf numFmtId="0" fontId="0" fillId="0" borderId="30" xfId="0" applyBorder="1"/>
    <xf numFmtId="0" fontId="0" fillId="0" borderId="31" xfId="0" applyBorder="1" applyAlignment="1">
      <alignment horizontal="centerContinuous"/>
    </xf>
    <xf numFmtId="0" fontId="0" fillId="0" borderId="32" xfId="0" applyBorder="1" applyAlignment="1">
      <alignment horizontal="centerContinuous"/>
    </xf>
    <xf numFmtId="0" fontId="0" fillId="0" borderId="33" xfId="0" applyBorder="1"/>
    <xf numFmtId="0" fontId="0" fillId="0" borderId="34" xfId="0" applyBorder="1"/>
    <xf numFmtId="0" fontId="0" fillId="0" borderId="34" xfId="0" applyBorder="1" applyAlignment="1">
      <alignment horizontal="centerContinuous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7" xfId="0" applyFont="1" applyBorder="1"/>
    <xf numFmtId="0" fontId="1" fillId="0" borderId="8" xfId="0" applyFont="1" applyBorder="1"/>
    <xf numFmtId="0" fontId="1" fillId="0" borderId="16" xfId="0" applyFont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38" xfId="0" applyBorder="1"/>
    <xf numFmtId="164" fontId="0" fillId="0" borderId="38" xfId="0" applyNumberFormat="1" applyBorder="1" applyAlignment="1">
      <alignment horizontal="left"/>
    </xf>
    <xf numFmtId="7" fontId="0" fillId="0" borderId="38" xfId="0" applyNumberFormat="1" applyBorder="1" applyAlignment="1">
      <alignment horizontal="left"/>
    </xf>
    <xf numFmtId="164" fontId="0" fillId="0" borderId="43" xfId="0" applyNumberFormat="1" applyBorder="1" applyAlignment="1">
      <alignment horizontal="left"/>
    </xf>
    <xf numFmtId="164" fontId="0" fillId="0" borderId="42" xfId="0" applyNumberFormat="1" applyBorder="1"/>
    <xf numFmtId="164" fontId="0" fillId="0" borderId="44" xfId="0" applyNumberFormat="1" applyBorder="1"/>
    <xf numFmtId="164" fontId="0" fillId="0" borderId="45" xfId="0" applyNumberFormat="1" applyBorder="1"/>
    <xf numFmtId="0" fontId="1" fillId="0" borderId="40" xfId="0" applyFont="1" applyBorder="1" applyAlignment="1">
      <alignment horizontal="centerContinuous"/>
    </xf>
    <xf numFmtId="0" fontId="1" fillId="0" borderId="39" xfId="0" applyFont="1" applyBorder="1" applyAlignment="1">
      <alignment horizontal="centerContinuous"/>
    </xf>
    <xf numFmtId="0" fontId="1" fillId="0" borderId="41" xfId="0" applyFont="1" applyBorder="1" applyAlignment="1">
      <alignment horizontal="centerContinuous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0" fillId="0" borderId="3" xfId="0" applyBorder="1" applyAlignment="1">
      <alignment horizontal="centerContinuous"/>
    </xf>
    <xf numFmtId="0" fontId="1" fillId="0" borderId="0" xfId="0" applyFont="1" applyAlignment="1">
      <alignment horizontal="centerContinuous"/>
    </xf>
    <xf numFmtId="164" fontId="0" fillId="0" borderId="38" xfId="0" applyNumberFormat="1" applyBorder="1"/>
    <xf numFmtId="0" fontId="0" fillId="0" borderId="0" xfId="0" applyBorder="1"/>
    <xf numFmtId="164" fontId="0" fillId="0" borderId="0" xfId="0" applyNumberFormat="1" applyBorder="1" applyAlignment="1">
      <alignment horizontal="left"/>
    </xf>
    <xf numFmtId="0" fontId="1" fillId="0" borderId="39" xfId="0" applyFont="1" applyBorder="1"/>
    <xf numFmtId="0" fontId="1" fillId="0" borderId="40" xfId="0" applyFont="1" applyBorder="1"/>
    <xf numFmtId="0" fontId="1" fillId="0" borderId="38" xfId="0" applyFont="1" applyBorder="1"/>
    <xf numFmtId="164" fontId="1" fillId="0" borderId="45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Continuous"/>
    </xf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87698-D59D-4E72-B054-6F868440E285}">
  <sheetPr>
    <pageSetUpPr fitToPage="1"/>
  </sheetPr>
  <dimension ref="A1:K58"/>
  <sheetViews>
    <sheetView topLeftCell="A24" workbookViewId="0">
      <selection activeCell="C13" sqref="C13"/>
    </sheetView>
  </sheetViews>
  <sheetFormatPr defaultRowHeight="15" x14ac:dyDescent="0.25"/>
  <cols>
    <col min="1" max="1" width="10.85546875" customWidth="1"/>
    <col min="3" max="3" width="16.7109375" bestFit="1" customWidth="1"/>
    <col min="4" max="4" width="10.5703125" bestFit="1" customWidth="1"/>
    <col min="5" max="5" width="1.140625" customWidth="1"/>
    <col min="6" max="6" width="11.42578125" customWidth="1"/>
    <col min="10" max="10" width="11" customWidth="1"/>
    <col min="11" max="11" width="10.5703125" bestFit="1" customWidth="1"/>
  </cols>
  <sheetData>
    <row r="1" spans="1:11" ht="15.75" thickTop="1" x14ac:dyDescent="0.25">
      <c r="A1" s="1" t="s">
        <v>32</v>
      </c>
      <c r="B1" s="2"/>
      <c r="C1" s="2"/>
      <c r="D1" s="2"/>
      <c r="E1" s="2"/>
      <c r="F1" s="2"/>
      <c r="G1" s="2"/>
      <c r="H1" s="2"/>
      <c r="I1" s="3"/>
      <c r="J1" s="3"/>
      <c r="K1" s="4"/>
    </row>
    <row r="2" spans="1:11" x14ac:dyDescent="0.25">
      <c r="A2" s="5"/>
      <c r="K2" s="6"/>
    </row>
    <row r="3" spans="1:11" x14ac:dyDescent="0.25">
      <c r="A3" s="7" t="s">
        <v>44</v>
      </c>
      <c r="B3" s="8"/>
      <c r="C3" s="8"/>
      <c r="K3" s="6"/>
    </row>
    <row r="4" spans="1:11" ht="15.75" thickBot="1" x14ac:dyDescent="0.3">
      <c r="A4" s="5"/>
      <c r="K4" s="6"/>
    </row>
    <row r="5" spans="1:11" x14ac:dyDescent="0.25">
      <c r="A5" s="48" t="s">
        <v>1</v>
      </c>
      <c r="B5" s="19"/>
      <c r="C5" s="20"/>
      <c r="D5" s="19" t="s">
        <v>4</v>
      </c>
      <c r="E5" s="70"/>
      <c r="F5" s="19" t="s">
        <v>6</v>
      </c>
      <c r="G5" s="20"/>
      <c r="H5" s="20"/>
      <c r="I5" s="20"/>
      <c r="J5" s="21" t="s">
        <v>4</v>
      </c>
      <c r="K5" s="9" t="s">
        <v>38</v>
      </c>
    </row>
    <row r="6" spans="1:11" x14ac:dyDescent="0.25">
      <c r="A6" s="5" t="s">
        <v>5</v>
      </c>
      <c r="D6" s="10">
        <v>52</v>
      </c>
      <c r="E6" s="71"/>
      <c r="F6" t="s">
        <v>7</v>
      </c>
      <c r="J6" s="23">
        <v>15</v>
      </c>
      <c r="K6" s="6"/>
    </row>
    <row r="7" spans="1:11" x14ac:dyDescent="0.25">
      <c r="A7" s="5" t="s">
        <v>2</v>
      </c>
      <c r="D7" s="10">
        <v>500</v>
      </c>
      <c r="E7" s="71"/>
      <c r="F7" t="s">
        <v>8</v>
      </c>
      <c r="J7" s="23">
        <v>142.19999999999999</v>
      </c>
      <c r="K7" s="6"/>
    </row>
    <row r="8" spans="1:11" x14ac:dyDescent="0.25">
      <c r="A8" s="5" t="s">
        <v>52</v>
      </c>
      <c r="D8" s="10">
        <v>1500</v>
      </c>
      <c r="E8" s="71"/>
      <c r="F8" t="s">
        <v>9</v>
      </c>
      <c r="J8" s="23">
        <v>189.55</v>
      </c>
      <c r="K8" s="6"/>
    </row>
    <row r="9" spans="1:11" x14ac:dyDescent="0.25">
      <c r="A9" s="5" t="s">
        <v>49</v>
      </c>
      <c r="D9" s="10">
        <v>50</v>
      </c>
      <c r="E9" s="71"/>
      <c r="F9" t="s">
        <v>10</v>
      </c>
      <c r="J9" s="23">
        <v>212.5</v>
      </c>
      <c r="K9" s="6"/>
    </row>
    <row r="10" spans="1:11" x14ac:dyDescent="0.25">
      <c r="A10" s="5"/>
      <c r="D10" s="10"/>
      <c r="E10" s="71"/>
      <c r="F10" t="s">
        <v>11</v>
      </c>
      <c r="J10" s="23">
        <v>0</v>
      </c>
      <c r="K10" s="6"/>
    </row>
    <row r="11" spans="1:11" x14ac:dyDescent="0.25">
      <c r="A11" s="5"/>
      <c r="D11" s="10"/>
      <c r="E11" s="71"/>
      <c r="F11" t="s">
        <v>12</v>
      </c>
      <c r="J11" s="23">
        <v>25</v>
      </c>
      <c r="K11" s="6"/>
    </row>
    <row r="12" spans="1:11" x14ac:dyDescent="0.25">
      <c r="A12" s="5"/>
      <c r="D12" s="10"/>
      <c r="E12" s="71"/>
      <c r="F12" t="s">
        <v>13</v>
      </c>
      <c r="J12" s="23">
        <v>340.5</v>
      </c>
      <c r="K12" s="6"/>
    </row>
    <row r="13" spans="1:11" ht="15.75" thickBot="1" x14ac:dyDescent="0.3">
      <c r="A13" s="5"/>
      <c r="D13" s="35"/>
      <c r="E13" s="71"/>
      <c r="F13" t="s">
        <v>14</v>
      </c>
      <c r="J13" s="31">
        <v>771.6</v>
      </c>
      <c r="K13" s="6"/>
    </row>
    <row r="14" spans="1:11" x14ac:dyDescent="0.25">
      <c r="A14" s="7" t="s">
        <v>30</v>
      </c>
      <c r="D14" s="11">
        <f>SUM(D6:D13)</f>
        <v>2102</v>
      </c>
      <c r="E14" s="71"/>
      <c r="F14" s="8" t="s">
        <v>30</v>
      </c>
      <c r="J14" s="25">
        <f>SUM(J6:J13)</f>
        <v>1696.35</v>
      </c>
      <c r="K14" s="12">
        <f>SUM(D14-J14)</f>
        <v>405.65000000000009</v>
      </c>
    </row>
    <row r="15" spans="1:11" ht="15.75" thickBot="1" x14ac:dyDescent="0.3">
      <c r="A15" s="49"/>
      <c r="B15" s="27"/>
      <c r="C15" s="27"/>
      <c r="D15" s="28"/>
      <c r="E15" s="72"/>
      <c r="F15" s="29"/>
      <c r="G15" s="27"/>
      <c r="H15" s="27"/>
      <c r="I15" s="27"/>
      <c r="J15" s="30"/>
      <c r="K15" s="12"/>
    </row>
    <row r="16" spans="1:11" x14ac:dyDescent="0.25">
      <c r="A16" s="5"/>
      <c r="K16" s="6"/>
    </row>
    <row r="17" spans="1:11" x14ac:dyDescent="0.25">
      <c r="A17" s="7" t="s">
        <v>29</v>
      </c>
      <c r="F17" s="8" t="s">
        <v>29</v>
      </c>
      <c r="K17" s="6"/>
    </row>
    <row r="18" spans="1:11" x14ac:dyDescent="0.25">
      <c r="A18" s="5" t="s">
        <v>18</v>
      </c>
      <c r="D18" s="10"/>
      <c r="F18" t="s">
        <v>15</v>
      </c>
      <c r="J18" s="10"/>
      <c r="K18" s="6"/>
    </row>
    <row r="19" spans="1:11" x14ac:dyDescent="0.25">
      <c r="A19" s="5" t="s">
        <v>19</v>
      </c>
      <c r="D19" s="10"/>
      <c r="F19" t="s">
        <v>16</v>
      </c>
      <c r="J19" s="10"/>
      <c r="K19" s="6"/>
    </row>
    <row r="20" spans="1:11" x14ac:dyDescent="0.25">
      <c r="A20" s="5" t="s">
        <v>20</v>
      </c>
      <c r="D20" s="10"/>
      <c r="F20" t="s">
        <v>17</v>
      </c>
      <c r="J20" s="10"/>
      <c r="K20" s="6"/>
    </row>
    <row r="21" spans="1:11" x14ac:dyDescent="0.25">
      <c r="A21" s="5" t="s">
        <v>30</v>
      </c>
      <c r="D21" s="11">
        <f>SUM(D18:D20)</f>
        <v>0</v>
      </c>
      <c r="F21" s="8" t="s">
        <v>30</v>
      </c>
      <c r="J21" s="11">
        <f>SUM(J18:J20)</f>
        <v>0</v>
      </c>
      <c r="K21" s="6"/>
    </row>
    <row r="22" spans="1:11" x14ac:dyDescent="0.25">
      <c r="A22" s="5"/>
      <c r="D22" s="10"/>
      <c r="J22" s="10"/>
      <c r="K22" s="6"/>
    </row>
    <row r="23" spans="1:11" x14ac:dyDescent="0.25">
      <c r="A23" s="5"/>
      <c r="C23" s="8" t="s">
        <v>31</v>
      </c>
      <c r="D23" s="11">
        <f>SUM(D14+D21)</f>
        <v>2102</v>
      </c>
      <c r="H23" s="8" t="s">
        <v>31</v>
      </c>
      <c r="J23" s="11">
        <f>SUM(J14+J21)</f>
        <v>1696.35</v>
      </c>
      <c r="K23" s="6"/>
    </row>
    <row r="24" spans="1:11" ht="15.75" thickBot="1" x14ac:dyDescent="0.3">
      <c r="A24" s="5"/>
      <c r="K24" s="6"/>
    </row>
    <row r="25" spans="1:11" x14ac:dyDescent="0.25">
      <c r="A25" s="48" t="s">
        <v>22</v>
      </c>
      <c r="B25" s="20"/>
      <c r="C25" s="20"/>
      <c r="D25" s="20"/>
      <c r="E25" s="70"/>
      <c r="F25" s="19" t="s">
        <v>26</v>
      </c>
      <c r="G25" s="20"/>
      <c r="H25" s="20"/>
      <c r="I25" s="20"/>
      <c r="J25" s="32"/>
      <c r="K25" s="6"/>
    </row>
    <row r="26" spans="1:11" x14ac:dyDescent="0.25">
      <c r="A26" s="5" t="s">
        <v>23</v>
      </c>
      <c r="C26" s="10"/>
      <c r="D26" s="10"/>
      <c r="E26" s="71"/>
      <c r="F26" t="s">
        <v>6</v>
      </c>
      <c r="J26" s="23"/>
      <c r="K26" s="6"/>
    </row>
    <row r="27" spans="1:11" x14ac:dyDescent="0.25">
      <c r="A27" s="5" t="s">
        <v>24</v>
      </c>
      <c r="C27" s="10"/>
      <c r="D27" s="10">
        <v>56152.42</v>
      </c>
      <c r="E27" s="71"/>
      <c r="F27" t="s">
        <v>52</v>
      </c>
      <c r="J27" s="23">
        <v>1500</v>
      </c>
      <c r="K27" s="6"/>
    </row>
    <row r="28" spans="1:11" x14ac:dyDescent="0.25">
      <c r="A28" s="5" t="s">
        <v>25</v>
      </c>
      <c r="C28" s="10"/>
      <c r="D28" s="10">
        <v>100.59</v>
      </c>
      <c r="E28" s="71"/>
      <c r="F28" t="s">
        <v>27</v>
      </c>
      <c r="J28" s="23">
        <v>36.299999999999997</v>
      </c>
      <c r="K28" s="6"/>
    </row>
    <row r="29" spans="1:11" ht="15.75" thickBot="1" x14ac:dyDescent="0.3">
      <c r="A29" s="5"/>
      <c r="D29" s="35"/>
      <c r="E29" s="71"/>
      <c r="F29" t="s">
        <v>28</v>
      </c>
      <c r="J29" s="36">
        <f>SUM(D30-(J27+J28))</f>
        <v>54716.709999999992</v>
      </c>
      <c r="K29" s="12">
        <f>SUM(D30-(J27+J28))</f>
        <v>54716.709999999992</v>
      </c>
    </row>
    <row r="30" spans="1:11" x14ac:dyDescent="0.25">
      <c r="A30" s="7" t="s">
        <v>21</v>
      </c>
      <c r="C30" s="10"/>
      <c r="D30" s="11">
        <f>SUM(D26:D28)</f>
        <v>56253.009999999995</v>
      </c>
      <c r="E30" s="71"/>
      <c r="F30" s="8" t="s">
        <v>21</v>
      </c>
      <c r="J30" s="25">
        <f>SUM(J26:J29)</f>
        <v>56253.009999999995</v>
      </c>
      <c r="K30" s="6"/>
    </row>
    <row r="31" spans="1:11" ht="15.75" thickBot="1" x14ac:dyDescent="0.3">
      <c r="A31" s="50"/>
      <c r="B31" s="27"/>
      <c r="C31" s="27"/>
      <c r="D31" s="27"/>
      <c r="E31" s="72"/>
      <c r="F31" s="27"/>
      <c r="G31" s="27"/>
      <c r="H31" s="27"/>
      <c r="I31" s="27"/>
      <c r="J31" s="34"/>
      <c r="K31" s="6"/>
    </row>
    <row r="32" spans="1:11" ht="15.75" thickBot="1" x14ac:dyDescent="0.3">
      <c r="A32" s="5"/>
      <c r="K32" s="6"/>
    </row>
    <row r="33" spans="1:11" x14ac:dyDescent="0.25">
      <c r="A33" s="51" t="s">
        <v>33</v>
      </c>
      <c r="B33" s="20"/>
      <c r="C33" s="20"/>
      <c r="D33" s="20"/>
      <c r="E33" s="70"/>
      <c r="F33" s="20"/>
      <c r="G33" s="20"/>
      <c r="H33" s="20"/>
      <c r="I33" s="20"/>
      <c r="J33" s="39"/>
      <c r="K33" s="6"/>
    </row>
    <row r="34" spans="1:11" x14ac:dyDescent="0.25">
      <c r="A34" s="37">
        <v>44713</v>
      </c>
      <c r="E34" s="71"/>
      <c r="F34" s="38">
        <v>45138</v>
      </c>
      <c r="J34" s="40"/>
      <c r="K34" s="6"/>
    </row>
    <row r="35" spans="1:11" x14ac:dyDescent="0.25">
      <c r="A35" s="5"/>
      <c r="E35" s="71"/>
      <c r="J35" s="40"/>
      <c r="K35" s="6"/>
    </row>
    <row r="36" spans="1:11" x14ac:dyDescent="0.25">
      <c r="A36" s="7" t="s">
        <v>34</v>
      </c>
      <c r="E36" s="71"/>
      <c r="F36" s="8" t="s">
        <v>29</v>
      </c>
      <c r="J36" s="40"/>
      <c r="K36" s="6"/>
    </row>
    <row r="37" spans="1:11" x14ac:dyDescent="0.25">
      <c r="A37" s="5" t="s">
        <v>24</v>
      </c>
      <c r="D37" s="10">
        <v>95.25</v>
      </c>
      <c r="E37" s="71"/>
      <c r="F37" t="s">
        <v>28</v>
      </c>
      <c r="J37" s="23">
        <v>450.9</v>
      </c>
      <c r="K37" s="6"/>
    </row>
    <row r="38" spans="1:11" x14ac:dyDescent="0.25">
      <c r="A38" s="5" t="s">
        <v>35</v>
      </c>
      <c r="D38" s="10">
        <v>5.63</v>
      </c>
      <c r="E38" s="71"/>
      <c r="F38" t="s">
        <v>36</v>
      </c>
      <c r="J38" s="23">
        <v>5.63</v>
      </c>
      <c r="K38" s="6"/>
    </row>
    <row r="39" spans="1:11" ht="15.75" thickBot="1" x14ac:dyDescent="0.3">
      <c r="A39" s="5" t="s">
        <v>20</v>
      </c>
      <c r="D39" s="35">
        <v>15.56</v>
      </c>
      <c r="E39" s="71"/>
      <c r="F39" t="s">
        <v>37</v>
      </c>
      <c r="J39" s="31">
        <v>65.56</v>
      </c>
      <c r="K39" s="6"/>
    </row>
    <row r="40" spans="1:11" x14ac:dyDescent="0.25">
      <c r="A40" s="7" t="s">
        <v>21</v>
      </c>
      <c r="D40" s="11">
        <f>SUM(D37:D39)</f>
        <v>116.44</v>
      </c>
      <c r="E40" s="71"/>
      <c r="F40" s="8" t="s">
        <v>21</v>
      </c>
      <c r="J40" s="25">
        <f>SUM(J37:J39)</f>
        <v>522.08999999999992</v>
      </c>
      <c r="K40" s="12">
        <f>SUM(J40-D40)</f>
        <v>405.64999999999992</v>
      </c>
    </row>
    <row r="41" spans="1:11" ht="15.75" thickBot="1" x14ac:dyDescent="0.3">
      <c r="A41" s="50"/>
      <c r="B41" s="27"/>
      <c r="C41" s="27"/>
      <c r="D41" s="27"/>
      <c r="E41" s="72"/>
      <c r="F41" s="27"/>
      <c r="G41" s="27"/>
      <c r="H41" s="27"/>
      <c r="I41" s="27"/>
      <c r="J41" s="34"/>
      <c r="K41" s="6"/>
    </row>
    <row r="42" spans="1:11" ht="15.75" thickBot="1" x14ac:dyDescent="0.3">
      <c r="A42" s="5"/>
      <c r="K42" s="6"/>
    </row>
    <row r="43" spans="1:11" x14ac:dyDescent="0.25">
      <c r="A43" s="48" t="s">
        <v>22</v>
      </c>
      <c r="B43" s="20"/>
      <c r="C43" s="20"/>
      <c r="D43" s="41"/>
      <c r="E43" s="70"/>
      <c r="F43" s="19" t="s">
        <v>22</v>
      </c>
      <c r="G43" s="20"/>
      <c r="H43" s="20"/>
      <c r="I43" s="20"/>
      <c r="J43" s="39"/>
      <c r="K43" s="6"/>
    </row>
    <row r="44" spans="1:11" ht="15.75" thickBot="1" x14ac:dyDescent="0.3">
      <c r="A44" s="50" t="s">
        <v>24</v>
      </c>
      <c r="B44" s="27"/>
      <c r="C44" s="27"/>
      <c r="D44" s="42">
        <v>56152.42</v>
      </c>
      <c r="E44" s="72"/>
      <c r="F44" s="29" t="s">
        <v>28</v>
      </c>
      <c r="G44" s="27"/>
      <c r="H44" s="27"/>
      <c r="I44" s="27"/>
      <c r="J44" s="30">
        <f>SUM(J29)</f>
        <v>54716.709999999992</v>
      </c>
      <c r="K44" s="6"/>
    </row>
    <row r="45" spans="1:11" ht="15.75" thickBot="1" x14ac:dyDescent="0.3">
      <c r="A45" s="7"/>
      <c r="K45" s="6"/>
    </row>
    <row r="46" spans="1:11" x14ac:dyDescent="0.25">
      <c r="A46" s="5"/>
      <c r="F46" s="18" t="s">
        <v>39</v>
      </c>
      <c r="G46" s="20"/>
      <c r="H46" s="20"/>
      <c r="I46" s="20"/>
      <c r="J46" s="39"/>
      <c r="K46" s="6"/>
    </row>
    <row r="47" spans="1:11" x14ac:dyDescent="0.25">
      <c r="A47" s="5" t="s">
        <v>48</v>
      </c>
      <c r="F47" s="22" t="s">
        <v>40</v>
      </c>
      <c r="J47" s="23">
        <f>SUM(D44)</f>
        <v>56152.42</v>
      </c>
      <c r="K47" s="6"/>
    </row>
    <row r="48" spans="1:11" ht="15.75" thickBot="1" x14ac:dyDescent="0.3">
      <c r="A48" s="5"/>
      <c r="F48" s="22" t="s">
        <v>41</v>
      </c>
      <c r="J48" s="31">
        <f>SUM(J44)</f>
        <v>54716.709999999992</v>
      </c>
      <c r="K48" s="6"/>
    </row>
    <row r="49" spans="1:11" x14ac:dyDescent="0.25">
      <c r="A49" s="5"/>
      <c r="F49" s="24" t="s">
        <v>45</v>
      </c>
      <c r="J49" s="25">
        <f>SUM(J47-J48)</f>
        <v>1435.7100000000064</v>
      </c>
      <c r="K49" s="6"/>
    </row>
    <row r="50" spans="1:11" x14ac:dyDescent="0.25">
      <c r="A50" s="5"/>
      <c r="F50" s="22"/>
      <c r="J50" s="23"/>
      <c r="K50" s="6"/>
    </row>
    <row r="51" spans="1:11" ht="15.75" thickBot="1" x14ac:dyDescent="0.3">
      <c r="A51" s="5"/>
      <c r="F51" s="22" t="s">
        <v>46</v>
      </c>
      <c r="J51" s="36">
        <f>SUM(J40-D40)</f>
        <v>405.64999999999992</v>
      </c>
      <c r="K51" s="6"/>
    </row>
    <row r="52" spans="1:11" x14ac:dyDescent="0.25">
      <c r="A52" s="5"/>
      <c r="F52" s="43" t="s">
        <v>47</v>
      </c>
      <c r="G52" s="13"/>
      <c r="H52" s="14"/>
      <c r="I52" s="14"/>
      <c r="J52" s="44">
        <f>SUM(J49-J51)</f>
        <v>1030.0600000000065</v>
      </c>
      <c r="K52" s="6"/>
    </row>
    <row r="53" spans="1:11" x14ac:dyDescent="0.25">
      <c r="A53" s="5"/>
      <c r="F53" s="43"/>
      <c r="G53" s="13"/>
      <c r="H53" s="14"/>
      <c r="I53" s="14"/>
      <c r="J53" s="44"/>
      <c r="K53" s="6"/>
    </row>
    <row r="54" spans="1:11" x14ac:dyDescent="0.25">
      <c r="A54" s="5"/>
      <c r="F54" s="22" t="s">
        <v>41</v>
      </c>
      <c r="J54" s="23">
        <f>SUM(J48)</f>
        <v>54716.709999999992</v>
      </c>
      <c r="K54" s="6"/>
    </row>
    <row r="55" spans="1:11" ht="15.75" thickBot="1" x14ac:dyDescent="0.3">
      <c r="A55" s="5"/>
      <c r="F55" s="45" t="s">
        <v>42</v>
      </c>
      <c r="G55" s="46"/>
      <c r="H55" s="46"/>
      <c r="J55" s="47">
        <v>49008.27</v>
      </c>
      <c r="K55" s="6"/>
    </row>
    <row r="56" spans="1:11" ht="15.75" thickBot="1" x14ac:dyDescent="0.3">
      <c r="A56" s="5"/>
      <c r="F56" s="26" t="s">
        <v>43</v>
      </c>
      <c r="G56" s="29"/>
      <c r="H56" s="29"/>
      <c r="I56" s="29"/>
      <c r="J56" s="30">
        <f>SUM(J44-J55)</f>
        <v>5708.4399999999951</v>
      </c>
      <c r="K56" s="6"/>
    </row>
    <row r="57" spans="1:11" ht="15.75" thickBot="1" x14ac:dyDescent="0.3">
      <c r="A57" s="15"/>
      <c r="B57" s="16"/>
      <c r="C57" s="16"/>
      <c r="D57" s="16"/>
      <c r="E57" s="16"/>
      <c r="F57" s="16"/>
      <c r="G57" s="16"/>
      <c r="H57" s="16"/>
      <c r="I57" s="16"/>
      <c r="J57" s="16"/>
      <c r="K57" s="17"/>
    </row>
    <row r="58" spans="1:11" ht="15.75" thickTop="1" x14ac:dyDescent="0.25"/>
  </sheetData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7D372-5F4B-4824-A144-7CB6B6113612}">
  <sheetPr>
    <pageSetUpPr fitToPage="1"/>
  </sheetPr>
  <dimension ref="A1:M55"/>
  <sheetViews>
    <sheetView workbookViewId="0">
      <selection activeCell="F265" sqref="F265"/>
    </sheetView>
  </sheetViews>
  <sheetFormatPr defaultRowHeight="15" x14ac:dyDescent="0.25"/>
  <cols>
    <col min="1" max="1" width="2.7109375" customWidth="1"/>
    <col min="2" max="2" width="9.42578125" bestFit="1" customWidth="1"/>
    <col min="6" max="6" width="10.5703125" bestFit="1" customWidth="1"/>
    <col min="7" max="7" width="1.140625" customWidth="1"/>
    <col min="8" max="8" width="9.42578125" bestFit="1" customWidth="1"/>
    <col min="12" max="12" width="12.140625" customWidth="1"/>
  </cols>
  <sheetData>
    <row r="1" spans="1:13" ht="15.75" thickTop="1" x14ac:dyDescent="0.25">
      <c r="A1" s="82"/>
      <c r="B1" s="83" t="s">
        <v>32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4"/>
    </row>
    <row r="2" spans="1:13" x14ac:dyDescent="0.25">
      <c r="A2" s="85"/>
      <c r="M2" s="86"/>
    </row>
    <row r="3" spans="1:13" x14ac:dyDescent="0.25">
      <c r="A3" s="85"/>
      <c r="B3" s="80" t="s"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7"/>
    </row>
    <row r="4" spans="1:13" ht="15.75" thickBot="1" x14ac:dyDescent="0.3">
      <c r="A4" s="85"/>
      <c r="M4" s="86"/>
    </row>
    <row r="5" spans="1:13" x14ac:dyDescent="0.25">
      <c r="A5" s="85"/>
      <c r="B5" s="18" t="s">
        <v>1</v>
      </c>
      <c r="C5" s="20"/>
      <c r="D5" s="20"/>
      <c r="E5" s="20"/>
      <c r="F5" s="19" t="s">
        <v>4</v>
      </c>
      <c r="G5" s="70"/>
      <c r="H5" s="19" t="s">
        <v>6</v>
      </c>
      <c r="I5" s="20"/>
      <c r="J5" s="20"/>
      <c r="K5" s="20"/>
      <c r="L5" s="21" t="s">
        <v>4</v>
      </c>
      <c r="M5" s="86" t="s">
        <v>38</v>
      </c>
    </row>
    <row r="6" spans="1:13" x14ac:dyDescent="0.25">
      <c r="A6" s="85"/>
      <c r="B6" s="22" t="s">
        <v>5</v>
      </c>
      <c r="F6" s="10">
        <v>979.5</v>
      </c>
      <c r="G6" s="71"/>
      <c r="H6" t="s">
        <v>7</v>
      </c>
      <c r="L6" s="23">
        <v>1100</v>
      </c>
      <c r="M6" s="86"/>
    </row>
    <row r="7" spans="1:13" x14ac:dyDescent="0.25">
      <c r="A7" s="85"/>
      <c r="B7" s="22" t="s">
        <v>2</v>
      </c>
      <c r="F7" s="10">
        <v>330</v>
      </c>
      <c r="G7" s="71"/>
      <c r="H7" t="s">
        <v>8</v>
      </c>
      <c r="L7" s="23"/>
      <c r="M7" s="86"/>
    </row>
    <row r="8" spans="1:13" x14ac:dyDescent="0.25">
      <c r="A8" s="85"/>
      <c r="B8" s="22" t="s">
        <v>3</v>
      </c>
      <c r="F8" s="10">
        <v>660</v>
      </c>
      <c r="G8" s="71"/>
      <c r="H8" t="s">
        <v>9</v>
      </c>
      <c r="L8" s="23">
        <v>180.53</v>
      </c>
      <c r="M8" s="86"/>
    </row>
    <row r="9" spans="1:13" x14ac:dyDescent="0.25">
      <c r="A9" s="85"/>
      <c r="B9" s="22" t="s">
        <v>57</v>
      </c>
      <c r="F9" s="10">
        <v>921.28</v>
      </c>
      <c r="G9" s="71"/>
      <c r="H9" t="s">
        <v>55</v>
      </c>
      <c r="L9" s="23">
        <v>441.25</v>
      </c>
      <c r="M9" s="86"/>
    </row>
    <row r="10" spans="1:13" x14ac:dyDescent="0.25">
      <c r="A10" s="85"/>
      <c r="B10" s="22" t="s">
        <v>56</v>
      </c>
      <c r="F10" s="10">
        <v>420</v>
      </c>
      <c r="G10" s="71"/>
      <c r="H10" t="s">
        <v>51</v>
      </c>
      <c r="L10" s="23">
        <v>1043</v>
      </c>
      <c r="M10" s="86"/>
    </row>
    <row r="11" spans="1:13" x14ac:dyDescent="0.25">
      <c r="A11" s="85"/>
      <c r="B11" s="22"/>
      <c r="F11" s="10"/>
      <c r="G11" s="71"/>
      <c r="H11" t="s">
        <v>12</v>
      </c>
      <c r="L11" s="23"/>
      <c r="M11" s="86"/>
    </row>
    <row r="12" spans="1:13" x14ac:dyDescent="0.25">
      <c r="A12" s="85"/>
      <c r="B12" s="22"/>
      <c r="F12" s="10"/>
      <c r="G12" s="71"/>
      <c r="H12" t="s">
        <v>13</v>
      </c>
      <c r="L12" s="23"/>
      <c r="M12" s="86"/>
    </row>
    <row r="13" spans="1:13" ht="15.75" thickBot="1" x14ac:dyDescent="0.3">
      <c r="A13" s="85"/>
      <c r="B13" s="22"/>
      <c r="F13" s="35"/>
      <c r="G13" s="71"/>
      <c r="H13" t="s">
        <v>14</v>
      </c>
      <c r="L13" s="31">
        <v>546</v>
      </c>
      <c r="M13" s="86"/>
    </row>
    <row r="14" spans="1:13" ht="15.75" thickBot="1" x14ac:dyDescent="0.3">
      <c r="A14" s="85"/>
      <c r="B14" s="33" t="s">
        <v>30</v>
      </c>
      <c r="C14" s="27"/>
      <c r="D14" s="27"/>
      <c r="E14" s="27"/>
      <c r="F14" s="68">
        <f>SUM(F6:F13)</f>
        <v>3310.7799999999997</v>
      </c>
      <c r="G14" s="72"/>
      <c r="H14" s="27" t="s">
        <v>30</v>
      </c>
      <c r="I14" s="27"/>
      <c r="J14" s="27"/>
      <c r="K14" s="27"/>
      <c r="L14" s="69">
        <f>SUM(L6:L13)</f>
        <v>3310.7799999999997</v>
      </c>
      <c r="M14" s="86">
        <f>SUM(F14-L14)</f>
        <v>0</v>
      </c>
    </row>
    <row r="15" spans="1:13" ht="15.75" thickBot="1" x14ac:dyDescent="0.3">
      <c r="A15" s="85"/>
      <c r="M15" s="86"/>
    </row>
    <row r="16" spans="1:13" ht="15.75" thickTop="1" x14ac:dyDescent="0.25">
      <c r="A16" s="85"/>
      <c r="B16" s="52" t="s">
        <v>29</v>
      </c>
      <c r="C16" s="53"/>
      <c r="D16" s="53"/>
      <c r="E16" s="53"/>
      <c r="F16" s="53"/>
      <c r="G16" s="53"/>
      <c r="H16" s="53" t="s">
        <v>29</v>
      </c>
      <c r="I16" s="53"/>
      <c r="J16" s="53"/>
      <c r="K16" s="53"/>
      <c r="L16" s="4"/>
      <c r="M16" s="86"/>
    </row>
    <row r="17" spans="1:13" x14ac:dyDescent="0.25">
      <c r="A17" s="85"/>
      <c r="B17" s="5" t="s">
        <v>18</v>
      </c>
      <c r="H17" t="s">
        <v>15</v>
      </c>
      <c r="L17" s="6"/>
      <c r="M17" s="86"/>
    </row>
    <row r="18" spans="1:13" x14ac:dyDescent="0.25">
      <c r="A18" s="85"/>
      <c r="B18" s="5" t="s">
        <v>19</v>
      </c>
      <c r="H18" t="s">
        <v>16</v>
      </c>
      <c r="L18" s="6"/>
      <c r="M18" s="86"/>
    </row>
    <row r="19" spans="1:13" x14ac:dyDescent="0.25">
      <c r="A19" s="85"/>
      <c r="B19" s="5" t="s">
        <v>20</v>
      </c>
      <c r="H19" t="s">
        <v>17</v>
      </c>
      <c r="L19" s="6"/>
      <c r="M19" s="86"/>
    </row>
    <row r="20" spans="1:13" x14ac:dyDescent="0.25">
      <c r="A20" s="85"/>
      <c r="B20" s="5" t="s">
        <v>30</v>
      </c>
      <c r="F20">
        <f>SUM(F17:F19)</f>
        <v>0</v>
      </c>
      <c r="H20" t="s">
        <v>30</v>
      </c>
      <c r="L20" s="6">
        <f>SUM(L17:L19)</f>
        <v>0</v>
      </c>
      <c r="M20" s="86"/>
    </row>
    <row r="21" spans="1:13" x14ac:dyDescent="0.25">
      <c r="A21" s="85"/>
      <c r="B21" s="5"/>
      <c r="L21" s="6"/>
      <c r="M21" s="86"/>
    </row>
    <row r="22" spans="1:13" ht="15.75" thickBot="1" x14ac:dyDescent="0.3">
      <c r="A22" s="85"/>
      <c r="B22" s="15"/>
      <c r="C22" s="16"/>
      <c r="D22" s="16" t="s">
        <v>31</v>
      </c>
      <c r="E22" s="16"/>
      <c r="F22" s="91">
        <f>SUM(F14+F20)</f>
        <v>3310.7799999999997</v>
      </c>
      <c r="G22" s="16"/>
      <c r="H22" s="16"/>
      <c r="I22" s="16"/>
      <c r="J22" s="16" t="s">
        <v>31</v>
      </c>
      <c r="K22" s="16"/>
      <c r="L22" s="92">
        <f>SUM(L14+L20)</f>
        <v>3310.7799999999997</v>
      </c>
      <c r="M22" s="86"/>
    </row>
    <row r="23" spans="1:13" ht="16.5" thickTop="1" thickBot="1" x14ac:dyDescent="0.3">
      <c r="A23" s="85"/>
      <c r="M23" s="86"/>
    </row>
    <row r="24" spans="1:13" x14ac:dyDescent="0.25">
      <c r="A24" s="85"/>
      <c r="B24" s="18" t="s">
        <v>22</v>
      </c>
      <c r="C24" s="20"/>
      <c r="D24" s="20"/>
      <c r="E24" s="20"/>
      <c r="F24" s="20"/>
      <c r="G24" s="70"/>
      <c r="H24" s="19" t="s">
        <v>26</v>
      </c>
      <c r="I24" s="20"/>
      <c r="J24" s="20"/>
      <c r="K24" s="20"/>
      <c r="L24" s="39"/>
      <c r="M24" s="86"/>
    </row>
    <row r="25" spans="1:13" x14ac:dyDescent="0.25">
      <c r="A25" s="85"/>
      <c r="B25" s="24" t="s">
        <v>23</v>
      </c>
      <c r="G25" s="71"/>
      <c r="H25" s="8" t="s">
        <v>6</v>
      </c>
      <c r="L25" s="40"/>
      <c r="M25" s="86"/>
    </row>
    <row r="26" spans="1:13" x14ac:dyDescent="0.25">
      <c r="A26" s="85"/>
      <c r="B26" s="22" t="s">
        <v>24</v>
      </c>
      <c r="F26" s="10">
        <v>54716.71</v>
      </c>
      <c r="G26" s="71"/>
      <c r="H26" t="s">
        <v>52</v>
      </c>
      <c r="L26" s="23"/>
      <c r="M26" s="86"/>
    </row>
    <row r="27" spans="1:13" ht="15.75" thickBot="1" x14ac:dyDescent="0.3">
      <c r="A27" s="85"/>
      <c r="B27" s="22" t="s">
        <v>25</v>
      </c>
      <c r="F27" s="35">
        <v>411.01</v>
      </c>
      <c r="G27" s="71"/>
      <c r="H27" t="s">
        <v>27</v>
      </c>
      <c r="L27" s="23"/>
      <c r="M27" s="86"/>
    </row>
    <row r="28" spans="1:13" ht="15.75" thickBot="1" x14ac:dyDescent="0.3">
      <c r="A28" s="85"/>
      <c r="B28" s="22"/>
      <c r="G28" s="71"/>
      <c r="L28" s="31"/>
      <c r="M28" s="86">
        <f>SUM(F29-(L26+L27))</f>
        <v>55127.72</v>
      </c>
    </row>
    <row r="29" spans="1:13" ht="15.75" thickBot="1" x14ac:dyDescent="0.3">
      <c r="A29" s="85"/>
      <c r="B29" s="33" t="s">
        <v>54</v>
      </c>
      <c r="C29" s="27"/>
      <c r="D29" s="27"/>
      <c r="E29" s="27"/>
      <c r="F29" s="42">
        <f>SUM(F25:F27)</f>
        <v>55127.72</v>
      </c>
      <c r="G29" s="72"/>
      <c r="H29" s="27" t="s">
        <v>28</v>
      </c>
      <c r="I29" s="27"/>
      <c r="J29" s="27"/>
      <c r="K29" s="27"/>
      <c r="L29" s="30">
        <f>SUM(L25:L28)</f>
        <v>0</v>
      </c>
      <c r="M29" s="86"/>
    </row>
    <row r="30" spans="1:13" ht="15.75" thickBot="1" x14ac:dyDescent="0.3">
      <c r="A30" s="85"/>
      <c r="M30" s="86"/>
    </row>
    <row r="31" spans="1:13" x14ac:dyDescent="0.25">
      <c r="A31" s="85"/>
      <c r="B31" s="18" t="s">
        <v>33</v>
      </c>
      <c r="C31" s="20"/>
      <c r="D31" s="20"/>
      <c r="E31" s="20"/>
      <c r="F31" s="20"/>
      <c r="G31" s="70"/>
      <c r="H31" s="20"/>
      <c r="I31" s="20"/>
      <c r="J31" s="20"/>
      <c r="K31" s="20"/>
      <c r="L31" s="39"/>
      <c r="M31" s="86"/>
    </row>
    <row r="32" spans="1:13" x14ac:dyDescent="0.25">
      <c r="A32" s="85"/>
      <c r="B32" s="73">
        <v>45138</v>
      </c>
      <c r="G32" s="71"/>
      <c r="H32" s="81">
        <v>45504</v>
      </c>
      <c r="L32" s="40"/>
      <c r="M32" s="86"/>
    </row>
    <row r="33" spans="1:13" x14ac:dyDescent="0.25">
      <c r="A33" s="85"/>
      <c r="B33" s="22"/>
      <c r="G33" s="71"/>
      <c r="L33" s="40"/>
      <c r="M33" s="86"/>
    </row>
    <row r="34" spans="1:13" x14ac:dyDescent="0.25">
      <c r="A34" s="85"/>
      <c r="B34" s="24" t="s">
        <v>34</v>
      </c>
      <c r="C34" s="8"/>
      <c r="G34" s="71"/>
      <c r="H34" s="8" t="s">
        <v>29</v>
      </c>
      <c r="L34" s="40"/>
      <c r="M34" s="86"/>
    </row>
    <row r="35" spans="1:13" x14ac:dyDescent="0.25">
      <c r="A35" s="85"/>
      <c r="B35" s="22" t="s">
        <v>24</v>
      </c>
      <c r="F35" s="10">
        <v>522.09</v>
      </c>
      <c r="G35" s="71"/>
      <c r="H35" t="s">
        <v>28</v>
      </c>
      <c r="L35" s="23"/>
      <c r="M35" s="86"/>
    </row>
    <row r="36" spans="1:13" x14ac:dyDescent="0.25">
      <c r="A36" s="85"/>
      <c r="B36" s="22" t="s">
        <v>35</v>
      </c>
      <c r="F36" s="10"/>
      <c r="G36" s="71"/>
      <c r="H36" t="s">
        <v>36</v>
      </c>
      <c r="L36" s="23"/>
      <c r="M36" s="86"/>
    </row>
    <row r="37" spans="1:13" ht="15.75" thickBot="1" x14ac:dyDescent="0.3">
      <c r="A37" s="85"/>
      <c r="B37" s="22" t="s">
        <v>20</v>
      </c>
      <c r="F37" s="35"/>
      <c r="G37" s="71"/>
      <c r="H37" t="s">
        <v>37</v>
      </c>
      <c r="L37" s="31"/>
      <c r="M37" s="86"/>
    </row>
    <row r="38" spans="1:13" ht="15.75" thickBot="1" x14ac:dyDescent="0.3">
      <c r="A38" s="85"/>
      <c r="B38" s="26" t="s">
        <v>21</v>
      </c>
      <c r="C38" s="27"/>
      <c r="D38" s="27"/>
      <c r="E38" s="27"/>
      <c r="F38" s="42">
        <f>SUM(F35:F37)</f>
        <v>522.09</v>
      </c>
      <c r="G38" s="72"/>
      <c r="H38" s="29" t="s">
        <v>21</v>
      </c>
      <c r="I38" s="27"/>
      <c r="J38" s="27"/>
      <c r="K38" s="27"/>
      <c r="L38" s="30">
        <f>SUM(L35:L37)</f>
        <v>0</v>
      </c>
      <c r="M38" s="86">
        <f>SUM(L38-F38)</f>
        <v>-522.09</v>
      </c>
    </row>
    <row r="39" spans="1:13" ht="15.75" thickBot="1" x14ac:dyDescent="0.3">
      <c r="A39" s="85"/>
      <c r="M39" s="86"/>
    </row>
    <row r="40" spans="1:13" x14ac:dyDescent="0.25">
      <c r="A40" s="85"/>
      <c r="B40" s="18" t="s">
        <v>22</v>
      </c>
      <c r="C40" s="20"/>
      <c r="D40" s="20"/>
      <c r="E40" s="20"/>
      <c r="F40" s="39"/>
      <c r="G40" s="70"/>
      <c r="H40" s="19" t="s">
        <v>22</v>
      </c>
      <c r="I40" s="20"/>
      <c r="J40" s="20"/>
      <c r="K40" s="20"/>
      <c r="L40" s="39"/>
      <c r="M40" s="86"/>
    </row>
    <row r="41" spans="1:13" ht="15.75" thickBot="1" x14ac:dyDescent="0.3">
      <c r="A41" s="85"/>
      <c r="B41" s="33" t="s">
        <v>24</v>
      </c>
      <c r="C41" s="27"/>
      <c r="D41" s="27"/>
      <c r="E41" s="27"/>
      <c r="F41" s="30">
        <f>SUM(F29)</f>
        <v>55127.72</v>
      </c>
      <c r="G41" s="72"/>
      <c r="H41" s="27" t="s">
        <v>28</v>
      </c>
      <c r="I41" s="27"/>
      <c r="J41" s="27"/>
      <c r="K41" s="27"/>
      <c r="L41" s="93">
        <f>SUM(L28)</f>
        <v>0</v>
      </c>
      <c r="M41" s="86"/>
    </row>
    <row r="42" spans="1:13" x14ac:dyDescent="0.25">
      <c r="A42" s="85"/>
      <c r="F42" s="10"/>
      <c r="G42" s="78"/>
      <c r="M42" s="86"/>
    </row>
    <row r="43" spans="1:13" x14ac:dyDescent="0.25">
      <c r="A43" s="85"/>
      <c r="B43" s="57" t="s">
        <v>53</v>
      </c>
      <c r="C43" s="79"/>
      <c r="D43" s="54"/>
      <c r="E43" s="54"/>
      <c r="F43" s="55"/>
      <c r="G43" s="71"/>
      <c r="H43" s="57" t="s">
        <v>39</v>
      </c>
      <c r="I43" s="54"/>
      <c r="J43" s="54"/>
      <c r="K43" s="54"/>
      <c r="L43" s="55"/>
      <c r="M43" s="86"/>
    </row>
    <row r="44" spans="1:13" x14ac:dyDescent="0.25">
      <c r="A44" s="85"/>
      <c r="B44" s="56" t="s">
        <v>48</v>
      </c>
      <c r="F44" s="74"/>
      <c r="G44" s="71"/>
      <c r="H44" s="56" t="s">
        <v>40</v>
      </c>
      <c r="L44" s="62">
        <f>SUM(F29)</f>
        <v>55127.72</v>
      </c>
      <c r="M44" s="86"/>
    </row>
    <row r="45" spans="1:13" ht="15.75" thickBot="1" x14ac:dyDescent="0.3">
      <c r="A45" s="85"/>
      <c r="B45" s="56"/>
      <c r="F45" s="74"/>
      <c r="G45" s="71"/>
      <c r="H45" s="56" t="s">
        <v>41</v>
      </c>
      <c r="L45" s="66">
        <f>SUM(L41)</f>
        <v>0</v>
      </c>
      <c r="M45" s="86"/>
    </row>
    <row r="46" spans="1:13" x14ac:dyDescent="0.25">
      <c r="A46" s="85"/>
      <c r="B46" s="56"/>
      <c r="F46" s="74"/>
      <c r="G46" s="71"/>
      <c r="H46" s="58" t="s">
        <v>45</v>
      </c>
      <c r="I46" s="8"/>
      <c r="J46" s="8"/>
      <c r="K46" s="8"/>
      <c r="L46" s="63">
        <f>SUM(L44-L45)</f>
        <v>55127.72</v>
      </c>
      <c r="M46" s="86"/>
    </row>
    <row r="47" spans="1:13" x14ac:dyDescent="0.25">
      <c r="A47" s="85"/>
      <c r="B47" s="56"/>
      <c r="F47" s="74"/>
      <c r="G47" s="71"/>
      <c r="H47" s="56"/>
      <c r="L47" s="62"/>
      <c r="M47" s="86"/>
    </row>
    <row r="48" spans="1:13" ht="15.75" thickBot="1" x14ac:dyDescent="0.3">
      <c r="A48" s="85"/>
      <c r="B48" s="56"/>
      <c r="F48" s="74"/>
      <c r="G48" s="71"/>
      <c r="H48" s="56" t="s">
        <v>50</v>
      </c>
      <c r="L48" s="67"/>
      <c r="M48" s="86"/>
    </row>
    <row r="49" spans="1:13" x14ac:dyDescent="0.25">
      <c r="A49" s="85"/>
      <c r="B49" s="56"/>
      <c r="F49" s="74"/>
      <c r="G49" s="71"/>
      <c r="H49" s="59" t="s">
        <v>47</v>
      </c>
      <c r="I49" s="13"/>
      <c r="J49" s="13"/>
      <c r="K49" s="13"/>
      <c r="L49" s="64">
        <f>SUM(L46-L48)</f>
        <v>55127.72</v>
      </c>
      <c r="M49" s="86"/>
    </row>
    <row r="50" spans="1:13" x14ac:dyDescent="0.25">
      <c r="A50" s="85"/>
      <c r="B50" s="56"/>
      <c r="F50" s="74"/>
      <c r="G50" s="71"/>
      <c r="H50" s="56"/>
      <c r="L50" s="62"/>
      <c r="M50" s="86"/>
    </row>
    <row r="51" spans="1:13" x14ac:dyDescent="0.25">
      <c r="A51" s="85"/>
      <c r="B51" s="56"/>
      <c r="F51" s="74"/>
      <c r="G51" s="71"/>
      <c r="H51" s="56" t="s">
        <v>41</v>
      </c>
      <c r="L51" s="62">
        <f>SUM(L45)</f>
        <v>0</v>
      </c>
      <c r="M51" s="86"/>
    </row>
    <row r="52" spans="1:13" ht="15.75" thickBot="1" x14ac:dyDescent="0.3">
      <c r="A52" s="85"/>
      <c r="B52" s="56"/>
      <c r="F52" s="74"/>
      <c r="G52" s="71"/>
      <c r="H52" s="56" t="s">
        <v>42</v>
      </c>
      <c r="L52" s="66">
        <v>49008.27</v>
      </c>
      <c r="M52" s="86"/>
    </row>
    <row r="53" spans="1:13" x14ac:dyDescent="0.25">
      <c r="A53" s="85"/>
      <c r="B53" s="75"/>
      <c r="C53" s="76"/>
      <c r="D53" s="76"/>
      <c r="E53" s="76"/>
      <c r="F53" s="77"/>
      <c r="G53" s="71"/>
      <c r="H53" s="60" t="s">
        <v>43</v>
      </c>
      <c r="I53" s="61"/>
      <c r="J53" s="61"/>
      <c r="K53" s="61"/>
      <c r="L53" s="65">
        <f>SUM(L41-L52)</f>
        <v>-49008.27</v>
      </c>
      <c r="M53" s="86"/>
    </row>
    <row r="54" spans="1:13" ht="15.75" thickBot="1" x14ac:dyDescent="0.3">
      <c r="A54" s="88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90"/>
    </row>
    <row r="55" spans="1:13" ht="15.75" thickTop="1" x14ac:dyDescent="0.25"/>
  </sheetData>
  <pageMargins left="0.7" right="0.7" top="0.75" bottom="0.75" header="0.3" footer="0.3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159D-F5CF-4963-B7BD-357167BA786A}">
  <dimension ref="A1:K40"/>
  <sheetViews>
    <sheetView tabSelected="1" topLeftCell="A3" workbookViewId="0">
      <selection activeCell="I10" sqref="I10"/>
    </sheetView>
  </sheetViews>
  <sheetFormatPr defaultRowHeight="15" x14ac:dyDescent="0.25"/>
  <cols>
    <col min="1" max="1" width="4" customWidth="1"/>
    <col min="5" max="5" width="10.28515625" customWidth="1"/>
    <col min="6" max="6" width="3.28515625" customWidth="1"/>
    <col min="10" max="10" width="10.28515625" customWidth="1"/>
    <col min="11" max="11" width="3" customWidth="1"/>
  </cols>
  <sheetData>
    <row r="1" spans="1:11" ht="15.75" thickTop="1" x14ac:dyDescent="0.25">
      <c r="A1" s="1" t="s">
        <v>80</v>
      </c>
      <c r="B1" s="2"/>
      <c r="C1" s="2"/>
      <c r="D1" s="2"/>
      <c r="E1" s="2"/>
      <c r="F1" s="2"/>
      <c r="G1" s="2"/>
      <c r="H1" s="2"/>
      <c r="I1" s="2"/>
      <c r="J1" s="3"/>
      <c r="K1" s="110"/>
    </row>
    <row r="2" spans="1:11" x14ac:dyDescent="0.25">
      <c r="A2" s="5"/>
      <c r="J2" s="120">
        <v>45580</v>
      </c>
      <c r="K2" s="6"/>
    </row>
    <row r="3" spans="1:11" x14ac:dyDescent="0.25">
      <c r="A3" s="5"/>
      <c r="K3" s="6"/>
    </row>
    <row r="4" spans="1:11" x14ac:dyDescent="0.25">
      <c r="A4" s="5"/>
      <c r="B4" s="111" t="s">
        <v>58</v>
      </c>
      <c r="C4" s="111"/>
      <c r="D4" s="111"/>
      <c r="E4" s="111"/>
      <c r="F4" s="111"/>
      <c r="G4" s="111"/>
      <c r="H4" s="111"/>
      <c r="I4" s="111"/>
      <c r="J4" s="111"/>
      <c r="K4" s="6"/>
    </row>
    <row r="5" spans="1:11" x14ac:dyDescent="0.25">
      <c r="A5" s="5"/>
      <c r="B5" s="105" t="s">
        <v>59</v>
      </c>
      <c r="C5" s="104"/>
      <c r="D5" s="104"/>
      <c r="E5" s="106"/>
      <c r="G5" s="107"/>
      <c r="H5" s="108" t="s">
        <v>6</v>
      </c>
      <c r="I5" s="108"/>
      <c r="J5" s="109"/>
      <c r="K5" s="6"/>
    </row>
    <row r="6" spans="1:11" x14ac:dyDescent="0.25">
      <c r="A6" s="5"/>
      <c r="K6" s="6"/>
    </row>
    <row r="7" spans="1:11" x14ac:dyDescent="0.25">
      <c r="A7" s="5"/>
      <c r="B7" s="97" t="s">
        <v>24</v>
      </c>
      <c r="C7" s="94"/>
      <c r="D7" s="96"/>
      <c r="E7" s="98">
        <v>450.9</v>
      </c>
      <c r="G7" s="94" t="s">
        <v>63</v>
      </c>
      <c r="H7" s="95"/>
      <c r="I7" s="96"/>
      <c r="J7" s="99">
        <v>180.35</v>
      </c>
      <c r="K7" s="6"/>
    </row>
    <row r="8" spans="1:11" x14ac:dyDescent="0.25">
      <c r="A8" s="5"/>
      <c r="B8" s="97" t="s">
        <v>82</v>
      </c>
      <c r="C8" s="94"/>
      <c r="D8" s="96"/>
      <c r="E8" s="98">
        <v>635</v>
      </c>
      <c r="G8" s="94" t="s">
        <v>64</v>
      </c>
      <c r="H8" s="95"/>
      <c r="I8" s="96"/>
      <c r="J8" s="98">
        <v>1400</v>
      </c>
      <c r="K8" s="6"/>
    </row>
    <row r="9" spans="1:11" x14ac:dyDescent="0.25">
      <c r="A9" s="5"/>
      <c r="B9" s="97" t="s">
        <v>78</v>
      </c>
      <c r="C9" s="94"/>
      <c r="D9" s="96"/>
      <c r="E9" s="98">
        <v>2000</v>
      </c>
      <c r="G9" s="97" t="s">
        <v>65</v>
      </c>
      <c r="H9" s="94"/>
      <c r="I9" s="96"/>
      <c r="J9" s="98">
        <v>1193</v>
      </c>
      <c r="K9" s="6"/>
    </row>
    <row r="10" spans="1:11" x14ac:dyDescent="0.25">
      <c r="A10" s="5"/>
      <c r="B10" s="97" t="s">
        <v>78</v>
      </c>
      <c r="C10" s="94"/>
      <c r="D10" s="96"/>
      <c r="E10" s="98">
        <v>53000</v>
      </c>
      <c r="G10" s="97" t="s">
        <v>79</v>
      </c>
      <c r="H10" s="97"/>
      <c r="I10" s="97"/>
      <c r="J10" s="98">
        <v>441.25</v>
      </c>
      <c r="K10" s="6"/>
    </row>
    <row r="11" spans="1:11" x14ac:dyDescent="0.25">
      <c r="A11" s="5"/>
      <c r="B11" s="97" t="s">
        <v>60</v>
      </c>
      <c r="C11" s="94"/>
      <c r="D11" s="96"/>
      <c r="E11" s="98">
        <v>300</v>
      </c>
      <c r="G11" s="94" t="s">
        <v>61</v>
      </c>
      <c r="H11" s="95"/>
      <c r="I11" s="96"/>
      <c r="J11" s="98">
        <v>546</v>
      </c>
      <c r="K11" s="6"/>
    </row>
    <row r="12" spans="1:11" x14ac:dyDescent="0.25">
      <c r="A12" s="5"/>
      <c r="B12" s="94" t="s">
        <v>61</v>
      </c>
      <c r="C12" s="95"/>
      <c r="D12" s="96"/>
      <c r="E12" s="98">
        <v>330</v>
      </c>
      <c r="G12" s="97" t="s">
        <v>66</v>
      </c>
      <c r="H12" s="97"/>
      <c r="I12" s="97"/>
      <c r="J12" s="98">
        <v>53500</v>
      </c>
      <c r="K12" s="6"/>
    </row>
    <row r="13" spans="1:11" x14ac:dyDescent="0.25">
      <c r="A13" s="5"/>
      <c r="B13" s="97" t="s">
        <v>83</v>
      </c>
      <c r="C13" s="94"/>
      <c r="D13" s="96"/>
      <c r="E13" s="98">
        <v>416</v>
      </c>
      <c r="G13" s="94" t="s">
        <v>67</v>
      </c>
      <c r="H13" s="95"/>
      <c r="I13" s="96"/>
      <c r="J13" s="98">
        <v>516.29999999999995</v>
      </c>
      <c r="K13" s="6"/>
    </row>
    <row r="14" spans="1:11" ht="15.75" thickBot="1" x14ac:dyDescent="0.3">
      <c r="A14" s="5"/>
      <c r="B14" s="97" t="s">
        <v>62</v>
      </c>
      <c r="C14" s="94"/>
      <c r="D14" s="96"/>
      <c r="E14" s="100">
        <v>645</v>
      </c>
      <c r="G14" s="94"/>
      <c r="H14" s="95"/>
      <c r="I14" s="96"/>
      <c r="J14" s="102"/>
      <c r="K14" s="6"/>
    </row>
    <row r="15" spans="1:11" ht="15.75" thickTop="1" x14ac:dyDescent="0.25">
      <c r="A15" s="5"/>
      <c r="B15" s="94"/>
      <c r="C15" s="95"/>
      <c r="D15" s="96"/>
      <c r="E15" s="103">
        <f>SUM(E7:E14)</f>
        <v>57776.9</v>
      </c>
      <c r="G15" s="94"/>
      <c r="H15" s="95"/>
      <c r="I15" s="96"/>
      <c r="J15" s="101">
        <f>SUM(J7:J14)</f>
        <v>57776.9</v>
      </c>
      <c r="K15" s="6"/>
    </row>
    <row r="16" spans="1:11" x14ac:dyDescent="0.25">
      <c r="A16" s="5"/>
      <c r="K16" s="6"/>
    </row>
    <row r="17" spans="1:11" x14ac:dyDescent="0.25">
      <c r="A17" s="5"/>
      <c r="B17" s="111" t="s">
        <v>22</v>
      </c>
      <c r="C17" s="111"/>
      <c r="D17" s="111"/>
      <c r="E17" s="111"/>
      <c r="F17" s="111"/>
      <c r="G17" s="111"/>
      <c r="H17" s="111"/>
      <c r="I17" s="111"/>
      <c r="J17" s="111"/>
      <c r="K17" s="6"/>
    </row>
    <row r="18" spans="1:11" x14ac:dyDescent="0.25">
      <c r="A18" s="5"/>
      <c r="B18" s="94" t="s">
        <v>71</v>
      </c>
      <c r="C18" s="95"/>
      <c r="D18" s="95"/>
      <c r="E18" s="100">
        <v>54716.71</v>
      </c>
      <c r="G18" s="97" t="s">
        <v>72</v>
      </c>
      <c r="H18" s="97"/>
      <c r="I18" s="97"/>
      <c r="J18" s="98">
        <v>2000</v>
      </c>
      <c r="K18" s="6"/>
    </row>
    <row r="19" spans="1:11" x14ac:dyDescent="0.25">
      <c r="A19" s="5"/>
      <c r="B19" s="75" t="s">
        <v>25</v>
      </c>
      <c r="C19" s="76"/>
      <c r="D19" s="76"/>
      <c r="E19" s="98">
        <v>411.01</v>
      </c>
      <c r="G19" s="97" t="s">
        <v>72</v>
      </c>
      <c r="H19" s="97"/>
      <c r="I19" s="97"/>
      <c r="J19" s="98">
        <v>53000</v>
      </c>
      <c r="K19" s="6"/>
    </row>
    <row r="20" spans="1:11" x14ac:dyDescent="0.25">
      <c r="A20" s="5"/>
      <c r="G20" s="94" t="s">
        <v>73</v>
      </c>
      <c r="H20" s="95"/>
      <c r="I20" s="96"/>
      <c r="J20" s="98">
        <v>43.5</v>
      </c>
      <c r="K20" s="6"/>
    </row>
    <row r="21" spans="1:11" x14ac:dyDescent="0.25">
      <c r="A21" s="5"/>
      <c r="G21" s="94" t="s">
        <v>28</v>
      </c>
      <c r="H21" s="95"/>
      <c r="I21" s="96"/>
      <c r="J21" s="98">
        <v>77.41</v>
      </c>
      <c r="K21" s="6"/>
    </row>
    <row r="22" spans="1:11" x14ac:dyDescent="0.25">
      <c r="A22" s="5"/>
      <c r="G22" s="113"/>
      <c r="H22" s="113"/>
      <c r="I22" s="113"/>
      <c r="J22" s="114"/>
      <c r="K22" s="6"/>
    </row>
    <row r="23" spans="1:11" x14ac:dyDescent="0.25">
      <c r="A23" s="5"/>
      <c r="B23" s="111"/>
      <c r="C23" s="111"/>
      <c r="D23" s="111"/>
      <c r="E23" s="111"/>
      <c r="F23" s="111"/>
      <c r="G23" s="111"/>
      <c r="H23" s="111"/>
      <c r="I23" s="111"/>
      <c r="J23" s="111"/>
      <c r="K23" s="6"/>
    </row>
    <row r="24" spans="1:11" x14ac:dyDescent="0.25">
      <c r="A24" s="5"/>
      <c r="B24" s="115" t="s">
        <v>68</v>
      </c>
      <c r="C24" s="116"/>
      <c r="D24" s="116"/>
      <c r="E24" s="96"/>
      <c r="G24" s="115" t="s">
        <v>69</v>
      </c>
      <c r="H24" s="116"/>
      <c r="I24" s="116"/>
      <c r="J24" s="96"/>
      <c r="K24" s="6"/>
    </row>
    <row r="25" spans="1:11" x14ac:dyDescent="0.25">
      <c r="A25" s="5"/>
      <c r="K25" s="6"/>
    </row>
    <row r="26" spans="1:11" x14ac:dyDescent="0.25">
      <c r="A26" s="5"/>
      <c r="B26" s="97" t="s">
        <v>81</v>
      </c>
      <c r="C26" s="94"/>
      <c r="D26" s="96"/>
      <c r="E26" s="98">
        <v>53505.71</v>
      </c>
      <c r="G26" s="97" t="s">
        <v>81</v>
      </c>
      <c r="H26" s="94"/>
      <c r="I26" s="96"/>
      <c r="J26" s="98">
        <v>571</v>
      </c>
      <c r="K26" s="6"/>
    </row>
    <row r="27" spans="1:11" x14ac:dyDescent="0.25">
      <c r="A27" s="5"/>
      <c r="B27" s="97" t="s">
        <v>70</v>
      </c>
      <c r="C27" s="94"/>
      <c r="D27" s="96"/>
      <c r="E27" s="98">
        <v>1061.94</v>
      </c>
      <c r="G27" s="97" t="s">
        <v>70</v>
      </c>
      <c r="H27" s="94"/>
      <c r="I27" s="96"/>
      <c r="J27" s="98">
        <v>450.9</v>
      </c>
      <c r="K27" s="6"/>
    </row>
    <row r="28" spans="1:11" x14ac:dyDescent="0.25">
      <c r="A28" s="5"/>
      <c r="B28" s="94" t="s">
        <v>57</v>
      </c>
      <c r="C28" s="95"/>
      <c r="D28" s="96"/>
      <c r="E28" s="98">
        <v>37.1</v>
      </c>
      <c r="G28" s="94" t="s">
        <v>57</v>
      </c>
      <c r="H28" s="95"/>
      <c r="I28" s="96"/>
      <c r="J28" s="98">
        <v>65.56</v>
      </c>
      <c r="K28" s="6"/>
    </row>
    <row r="29" spans="1:11" ht="15.75" thickBot="1" x14ac:dyDescent="0.3">
      <c r="A29" s="5"/>
      <c r="B29" s="94" t="s">
        <v>22</v>
      </c>
      <c r="C29" s="95"/>
      <c r="D29" s="96"/>
      <c r="E29" s="100">
        <v>77.41</v>
      </c>
      <c r="G29" s="94" t="s">
        <v>22</v>
      </c>
      <c r="H29" s="95"/>
      <c r="I29" s="96"/>
      <c r="J29" s="100">
        <v>54716</v>
      </c>
      <c r="K29" s="6"/>
    </row>
    <row r="30" spans="1:11" ht="15.75" thickTop="1" x14ac:dyDescent="0.25">
      <c r="A30" s="5"/>
      <c r="B30" s="94"/>
      <c r="C30" s="95"/>
      <c r="D30" s="96"/>
      <c r="E30" s="103">
        <f>SUM(E26:E29)</f>
        <v>54682.16</v>
      </c>
      <c r="G30" s="94"/>
      <c r="H30" s="95"/>
      <c r="I30" s="96"/>
      <c r="J30" s="103">
        <f>SUM(J26:J29)</f>
        <v>55803.46</v>
      </c>
      <c r="K30" s="6"/>
    </row>
    <row r="31" spans="1:11" x14ac:dyDescent="0.25">
      <c r="A31" s="5"/>
      <c r="K31" s="6"/>
    </row>
    <row r="32" spans="1:11" x14ac:dyDescent="0.25">
      <c r="A32" s="5"/>
      <c r="B32" s="119" t="s">
        <v>77</v>
      </c>
      <c r="C32" s="119"/>
      <c r="D32" s="119"/>
      <c r="E32" s="119"/>
      <c r="K32" s="6"/>
    </row>
    <row r="33" spans="1:11" x14ac:dyDescent="0.25">
      <c r="A33" s="5"/>
      <c r="B33" s="97" t="s">
        <v>74</v>
      </c>
      <c r="C33" s="94"/>
      <c r="D33" s="96"/>
      <c r="E33" s="112">
        <f>SUM(E30)</f>
        <v>54682.16</v>
      </c>
      <c r="K33" s="6"/>
    </row>
    <row r="34" spans="1:11" ht="15.75" thickBot="1" x14ac:dyDescent="0.3">
      <c r="A34" s="5"/>
      <c r="B34" s="97" t="s">
        <v>75</v>
      </c>
      <c r="C34" s="97"/>
      <c r="D34" s="97"/>
      <c r="E34" s="100">
        <v>49008.27</v>
      </c>
      <c r="F34" s="113"/>
      <c r="G34" s="113"/>
      <c r="H34" s="113"/>
      <c r="I34" s="113"/>
      <c r="J34" s="114"/>
      <c r="K34" s="6"/>
    </row>
    <row r="35" spans="1:11" ht="15.75" thickTop="1" x14ac:dyDescent="0.25">
      <c r="A35" s="5"/>
      <c r="B35" s="117" t="s">
        <v>76</v>
      </c>
      <c r="C35" s="117"/>
      <c r="D35" s="117"/>
      <c r="E35" s="118">
        <f>SUM(E33-E34)</f>
        <v>5673.8900000000067</v>
      </c>
      <c r="F35" s="113"/>
      <c r="G35" s="113"/>
      <c r="H35" s="113"/>
      <c r="I35" s="113"/>
      <c r="J35" s="114"/>
      <c r="K35" s="6"/>
    </row>
    <row r="36" spans="1:11" x14ac:dyDescent="0.25">
      <c r="A36" s="5"/>
      <c r="B36" s="113"/>
      <c r="C36" s="113"/>
      <c r="D36" s="113"/>
      <c r="E36" s="113"/>
      <c r="F36" s="113"/>
      <c r="G36" s="113"/>
      <c r="H36" s="113"/>
      <c r="I36" s="113"/>
      <c r="J36" s="114"/>
      <c r="K36" s="6"/>
    </row>
    <row r="37" spans="1:11" x14ac:dyDescent="0.25">
      <c r="A37" s="5"/>
      <c r="B37" s="113"/>
      <c r="C37" s="113"/>
      <c r="D37" s="113"/>
      <c r="E37" s="113"/>
      <c r="F37" s="113"/>
      <c r="G37" s="113"/>
      <c r="H37" s="113"/>
      <c r="I37" s="113"/>
      <c r="J37" s="114"/>
      <c r="K37" s="6"/>
    </row>
    <row r="38" spans="1:11" x14ac:dyDescent="0.25">
      <c r="A38" s="5"/>
      <c r="K38" s="6"/>
    </row>
    <row r="39" spans="1:11" ht="15.75" thickBot="1" x14ac:dyDescent="0.3">
      <c r="A39" s="15"/>
      <c r="B39" s="16"/>
      <c r="C39" s="16"/>
      <c r="D39" s="16"/>
      <c r="E39" s="16"/>
      <c r="F39" s="16"/>
      <c r="G39" s="16"/>
      <c r="H39" s="16"/>
      <c r="I39" s="16"/>
      <c r="J39" s="16"/>
      <c r="K39" s="17"/>
    </row>
    <row r="40" spans="1:11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Finacieel overzicht 2022-2023</vt:lpstr>
      <vt:lpstr>Financieel  overzicht 2023 2024</vt:lpstr>
      <vt:lpstr>Dep Heveskes Financieel overzi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 van Dam</dc:creator>
  <cp:lastModifiedBy>Leen van Dam</cp:lastModifiedBy>
  <cp:lastPrinted>2024-10-15T17:10:26Z</cp:lastPrinted>
  <dcterms:created xsi:type="dcterms:W3CDTF">2023-12-04T19:25:46Z</dcterms:created>
  <dcterms:modified xsi:type="dcterms:W3CDTF">2024-10-15T17:10:38Z</dcterms:modified>
</cp:coreProperties>
</file>